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\7.TRANSPARENCIA\1.MUNICIPAL\PT-INF-INIC\INIC-TRANSP-2017\"/>
    </mc:Choice>
  </mc:AlternateContent>
  <bookViews>
    <workbookView xWindow="0" yWindow="0" windowWidth="20490" windowHeight="7755"/>
  </bookViews>
  <sheets>
    <sheet name="20.1" sheetId="38" r:id="rId1"/>
  </sheets>
  <definedNames>
    <definedName name="_xlnm.Print_Titles" localSheetId="0">'20.1'!$1:$8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3" i="38" l="1"/>
  <c r="K193" i="38"/>
  <c r="I193" i="38"/>
  <c r="I192" i="38" s="1"/>
  <c r="H193" i="38"/>
  <c r="G193" i="38"/>
  <c r="G192" i="38" s="1"/>
  <c r="E193" i="38"/>
  <c r="L192" i="38"/>
  <c r="K192" i="38"/>
  <c r="H192" i="38"/>
  <c r="L191" i="38"/>
  <c r="K191" i="38"/>
  <c r="J191" i="38"/>
  <c r="J190" i="38" s="1"/>
  <c r="I191" i="38"/>
  <c r="H191" i="38"/>
  <c r="H190" i="38" s="1"/>
  <c r="G191" i="38"/>
  <c r="G190" i="38" s="1"/>
  <c r="E191" i="38"/>
  <c r="L190" i="38"/>
  <c r="K190" i="38"/>
  <c r="I190" i="38"/>
  <c r="L189" i="38"/>
  <c r="K189" i="38"/>
  <c r="I189" i="38"/>
  <c r="I188" i="38" s="1"/>
  <c r="H189" i="38"/>
  <c r="H188" i="38" s="1"/>
  <c r="G189" i="38"/>
  <c r="J189" i="38" s="1"/>
  <c r="E189" i="38"/>
  <c r="L188" i="38"/>
  <c r="K188" i="38"/>
  <c r="J188" i="38"/>
  <c r="G188" i="38"/>
  <c r="L187" i="38"/>
  <c r="K187" i="38"/>
  <c r="I187" i="38"/>
  <c r="H187" i="38"/>
  <c r="J187" i="38" s="1"/>
  <c r="G187" i="38"/>
  <c r="E187" i="38"/>
  <c r="L186" i="38"/>
  <c r="K186" i="38"/>
  <c r="I186" i="38"/>
  <c r="I185" i="38" s="1"/>
  <c r="H186" i="38"/>
  <c r="H185" i="38" s="1"/>
  <c r="G186" i="38"/>
  <c r="J186" i="38" s="1"/>
  <c r="E186" i="38"/>
  <c r="L185" i="38"/>
  <c r="K185" i="38"/>
  <c r="J185" i="38"/>
  <c r="G185" i="38"/>
  <c r="L184" i="38"/>
  <c r="K184" i="38"/>
  <c r="I184" i="38"/>
  <c r="H184" i="38"/>
  <c r="J184" i="38" s="1"/>
  <c r="G184" i="38"/>
  <c r="E184" i="38"/>
  <c r="L183" i="38"/>
  <c r="K183" i="38"/>
  <c r="I183" i="38"/>
  <c r="H183" i="38"/>
  <c r="G183" i="38"/>
  <c r="J183" i="38" s="1"/>
  <c r="E183" i="38"/>
  <c r="L182" i="38"/>
  <c r="K182" i="38"/>
  <c r="J182" i="38"/>
  <c r="I182" i="38"/>
  <c r="H182" i="38"/>
  <c r="G182" i="38"/>
  <c r="E182" i="38"/>
  <c r="L181" i="38"/>
  <c r="K181" i="38"/>
  <c r="I181" i="38"/>
  <c r="J181" i="38" s="1"/>
  <c r="H181" i="38"/>
  <c r="G181" i="38"/>
  <c r="E181" i="38"/>
  <c r="L180" i="38"/>
  <c r="K180" i="38"/>
  <c r="I180" i="38"/>
  <c r="H180" i="38"/>
  <c r="J180" i="38" s="1"/>
  <c r="G180" i="38"/>
  <c r="E180" i="38"/>
  <c r="L179" i="38"/>
  <c r="K179" i="38"/>
  <c r="I179" i="38"/>
  <c r="H179" i="38"/>
  <c r="G179" i="38"/>
  <c r="E179" i="38"/>
  <c r="L178" i="38"/>
  <c r="K178" i="38"/>
  <c r="I178" i="38"/>
  <c r="H178" i="38"/>
  <c r="G178" i="38"/>
  <c r="J178" i="38" s="1"/>
  <c r="E178" i="38"/>
  <c r="L177" i="38"/>
  <c r="K177" i="38"/>
  <c r="J177" i="38"/>
  <c r="J176" i="38" s="1"/>
  <c r="I177" i="38"/>
  <c r="H177" i="38"/>
  <c r="G177" i="38"/>
  <c r="G176" i="38" s="1"/>
  <c r="E177" i="38"/>
  <c r="L176" i="38"/>
  <c r="K176" i="38"/>
  <c r="I176" i="38"/>
  <c r="H176" i="38"/>
  <c r="L175" i="38"/>
  <c r="K175" i="38"/>
  <c r="J175" i="38"/>
  <c r="I175" i="38"/>
  <c r="H175" i="38"/>
  <c r="G175" i="38"/>
  <c r="E175" i="38"/>
  <c r="L174" i="38"/>
  <c r="K174" i="38"/>
  <c r="I174" i="38"/>
  <c r="J174" i="38" s="1"/>
  <c r="H174" i="38"/>
  <c r="G174" i="38"/>
  <c r="E174" i="38"/>
  <c r="L173" i="38"/>
  <c r="K173" i="38"/>
  <c r="I173" i="38"/>
  <c r="H173" i="38"/>
  <c r="J173" i="38" s="1"/>
  <c r="J172" i="38" s="1"/>
  <c r="G173" i="38"/>
  <c r="E173" i="38"/>
  <c r="L172" i="38"/>
  <c r="K172" i="38"/>
  <c r="I172" i="38"/>
  <c r="H172" i="38"/>
  <c r="G172" i="38"/>
  <c r="L171" i="38"/>
  <c r="K171" i="38"/>
  <c r="J171" i="38"/>
  <c r="J170" i="38" s="1"/>
  <c r="I171" i="38"/>
  <c r="H171" i="38"/>
  <c r="G171" i="38"/>
  <c r="G170" i="38" s="1"/>
  <c r="E171" i="38"/>
  <c r="L170" i="38"/>
  <c r="K170" i="38"/>
  <c r="I170" i="38"/>
  <c r="H170" i="38"/>
  <c r="L169" i="38"/>
  <c r="K169" i="38"/>
  <c r="J169" i="38"/>
  <c r="I169" i="38"/>
  <c r="H169" i="38"/>
  <c r="G169" i="38"/>
  <c r="E169" i="38"/>
  <c r="L168" i="38"/>
  <c r="K168" i="38"/>
  <c r="I168" i="38"/>
  <c r="J168" i="38" s="1"/>
  <c r="J167" i="38" s="1"/>
  <c r="H168" i="38"/>
  <c r="G168" i="38"/>
  <c r="G167" i="38" s="1"/>
  <c r="E168" i="38"/>
  <c r="L167" i="38"/>
  <c r="K167" i="38"/>
  <c r="H167" i="38"/>
  <c r="L166" i="38"/>
  <c r="K166" i="38"/>
  <c r="J166" i="38"/>
  <c r="I166" i="38"/>
  <c r="H166" i="38"/>
  <c r="G166" i="38"/>
  <c r="E166" i="38"/>
  <c r="L165" i="38"/>
  <c r="K165" i="38"/>
  <c r="I165" i="38"/>
  <c r="J165" i="38" s="1"/>
  <c r="J164" i="38" s="1"/>
  <c r="H165" i="38"/>
  <c r="G165" i="38"/>
  <c r="G164" i="38" s="1"/>
  <c r="E165" i="38"/>
  <c r="L164" i="38"/>
  <c r="K164" i="38"/>
  <c r="H164" i="38"/>
  <c r="L163" i="38"/>
  <c r="K163" i="38"/>
  <c r="I163" i="38"/>
  <c r="H163" i="38"/>
  <c r="H162" i="38" s="1"/>
  <c r="G163" i="38"/>
  <c r="E163" i="38"/>
  <c r="L162" i="38"/>
  <c r="K162" i="38"/>
  <c r="I162" i="38"/>
  <c r="G162" i="38"/>
  <c r="L161" i="38"/>
  <c r="K161" i="38"/>
  <c r="I161" i="38"/>
  <c r="H161" i="38"/>
  <c r="G161" i="38"/>
  <c r="J161" i="38" s="1"/>
  <c r="E161" i="38"/>
  <c r="L160" i="38"/>
  <c r="K160" i="38"/>
  <c r="J160" i="38"/>
  <c r="I160" i="38"/>
  <c r="H160" i="38"/>
  <c r="G160" i="38"/>
  <c r="E160" i="38"/>
  <c r="L159" i="38"/>
  <c r="K159" i="38"/>
  <c r="I159" i="38"/>
  <c r="J159" i="38" s="1"/>
  <c r="H159" i="38"/>
  <c r="G159" i="38"/>
  <c r="E159" i="38"/>
  <c r="L158" i="38"/>
  <c r="K158" i="38"/>
  <c r="I158" i="38"/>
  <c r="H158" i="38"/>
  <c r="J158" i="38" s="1"/>
  <c r="G158" i="38"/>
  <c r="E158" i="38"/>
  <c r="L157" i="38"/>
  <c r="K157" i="38"/>
  <c r="I157" i="38"/>
  <c r="H157" i="38"/>
  <c r="G157" i="38"/>
  <c r="J157" i="38" s="1"/>
  <c r="E157" i="38"/>
  <c r="L156" i="38"/>
  <c r="K156" i="38"/>
  <c r="J156" i="38"/>
  <c r="I156" i="38"/>
  <c r="H156" i="38"/>
  <c r="G156" i="38"/>
  <c r="E156" i="38"/>
  <c r="L155" i="38"/>
  <c r="K155" i="38"/>
  <c r="I155" i="38"/>
  <c r="J155" i="38" s="1"/>
  <c r="H155" i="38"/>
  <c r="G155" i="38"/>
  <c r="E155" i="38"/>
  <c r="L154" i="38"/>
  <c r="K154" i="38"/>
  <c r="I154" i="38"/>
  <c r="H154" i="38"/>
  <c r="J154" i="38" s="1"/>
  <c r="G154" i="38"/>
  <c r="E154" i="38"/>
  <c r="L153" i="38"/>
  <c r="K153" i="38"/>
  <c r="I153" i="38"/>
  <c r="H153" i="38"/>
  <c r="G153" i="38"/>
  <c r="E153" i="38"/>
  <c r="L152" i="38"/>
  <c r="K152" i="38"/>
  <c r="I152" i="38"/>
  <c r="H152" i="38"/>
  <c r="J152" i="38" s="1"/>
  <c r="G152" i="38"/>
  <c r="E152" i="38"/>
  <c r="L151" i="38"/>
  <c r="K151" i="38"/>
  <c r="I151" i="38"/>
  <c r="H151" i="38"/>
  <c r="G151" i="38"/>
  <c r="J151" i="38" s="1"/>
  <c r="E151" i="38"/>
  <c r="L150" i="38"/>
  <c r="K150" i="38"/>
  <c r="J150" i="38"/>
  <c r="I150" i="38"/>
  <c r="H150" i="38"/>
  <c r="G150" i="38"/>
  <c r="E150" i="38"/>
  <c r="L149" i="38"/>
  <c r="K149" i="38"/>
  <c r="I149" i="38"/>
  <c r="H149" i="38"/>
  <c r="G149" i="38"/>
  <c r="E149" i="38"/>
  <c r="L148" i="38"/>
  <c r="K148" i="38"/>
  <c r="I148" i="38"/>
  <c r="H148" i="38"/>
  <c r="G148" i="38"/>
  <c r="J148" i="38" s="1"/>
  <c r="E148" i="38"/>
  <c r="L147" i="38"/>
  <c r="K147" i="38"/>
  <c r="J147" i="38"/>
  <c r="J146" i="38" s="1"/>
  <c r="I147" i="38"/>
  <c r="H147" i="38"/>
  <c r="G147" i="38"/>
  <c r="G146" i="38" s="1"/>
  <c r="E147" i="38"/>
  <c r="L146" i="38"/>
  <c r="K146" i="38"/>
  <c r="I146" i="38"/>
  <c r="H146" i="38"/>
  <c r="L145" i="38"/>
  <c r="K145" i="38"/>
  <c r="J145" i="38"/>
  <c r="I145" i="38"/>
  <c r="H145" i="38"/>
  <c r="G145" i="38"/>
  <c r="E145" i="38"/>
  <c r="L144" i="38"/>
  <c r="K144" i="38"/>
  <c r="I144" i="38"/>
  <c r="J144" i="38" s="1"/>
  <c r="J143" i="38" s="1"/>
  <c r="H144" i="38"/>
  <c r="G144" i="38"/>
  <c r="G143" i="38" s="1"/>
  <c r="E144" i="38"/>
  <c r="L143" i="38"/>
  <c r="K143" i="38"/>
  <c r="H143" i="38"/>
  <c r="L142" i="38"/>
  <c r="K142" i="38"/>
  <c r="J142" i="38"/>
  <c r="I142" i="38"/>
  <c r="H142" i="38"/>
  <c r="G142" i="38"/>
  <c r="E142" i="38"/>
  <c r="L141" i="38"/>
  <c r="K141" i="38"/>
  <c r="I141" i="38"/>
  <c r="J141" i="38" s="1"/>
  <c r="J140" i="38" s="1"/>
  <c r="H141" i="38"/>
  <c r="G141" i="38"/>
  <c r="G140" i="38" s="1"/>
  <c r="E141" i="38"/>
  <c r="L140" i="38"/>
  <c r="K140" i="38"/>
  <c r="H140" i="38"/>
  <c r="L139" i="38"/>
  <c r="K139" i="38"/>
  <c r="I139" i="38"/>
  <c r="H139" i="38"/>
  <c r="J139" i="38" s="1"/>
  <c r="G139" i="38"/>
  <c r="E139" i="38"/>
  <c r="L138" i="38"/>
  <c r="K138" i="38"/>
  <c r="I138" i="38"/>
  <c r="I137" i="38" s="1"/>
  <c r="H138" i="38"/>
  <c r="G138" i="38"/>
  <c r="G137" i="38" s="1"/>
  <c r="E138" i="38"/>
  <c r="L137" i="38"/>
  <c r="K137" i="38"/>
  <c r="H137" i="38"/>
  <c r="L136" i="38"/>
  <c r="K136" i="38"/>
  <c r="I136" i="38"/>
  <c r="H136" i="38"/>
  <c r="G136" i="38"/>
  <c r="J136" i="38" s="1"/>
  <c r="E136" i="38"/>
  <c r="L135" i="38"/>
  <c r="K135" i="38"/>
  <c r="J135" i="38"/>
  <c r="J134" i="38" s="1"/>
  <c r="I135" i="38"/>
  <c r="H135" i="38"/>
  <c r="G135" i="38"/>
  <c r="G134" i="38" s="1"/>
  <c r="E135" i="38"/>
  <c r="L134" i="38"/>
  <c r="K134" i="38"/>
  <c r="I134" i="38"/>
  <c r="H134" i="38"/>
  <c r="L133" i="38"/>
  <c r="K133" i="38"/>
  <c r="J133" i="38"/>
  <c r="J132" i="38" s="1"/>
  <c r="I133" i="38"/>
  <c r="H133" i="38"/>
  <c r="H132" i="38" s="1"/>
  <c r="G133" i="38"/>
  <c r="G132" i="38" s="1"/>
  <c r="E133" i="38"/>
  <c r="L132" i="38"/>
  <c r="K132" i="38"/>
  <c r="I132" i="38"/>
  <c r="L131" i="38"/>
  <c r="K131" i="38"/>
  <c r="I131" i="38"/>
  <c r="H131" i="38"/>
  <c r="G131" i="38"/>
  <c r="E131" i="38"/>
  <c r="L130" i="38"/>
  <c r="K130" i="38"/>
  <c r="I130" i="38"/>
  <c r="H130" i="38"/>
  <c r="J130" i="38" s="1"/>
  <c r="G130" i="38"/>
  <c r="E130" i="38"/>
  <c r="L129" i="38"/>
  <c r="K129" i="38"/>
  <c r="I129" i="38"/>
  <c r="I128" i="38" s="1"/>
  <c r="H129" i="38"/>
  <c r="G129" i="38"/>
  <c r="G128" i="38" s="1"/>
  <c r="E129" i="38"/>
  <c r="L128" i="38"/>
  <c r="K128" i="38"/>
  <c r="H128" i="38"/>
  <c r="L127" i="38"/>
  <c r="K127" i="38"/>
  <c r="I127" i="38"/>
  <c r="H127" i="38"/>
  <c r="G127" i="38"/>
  <c r="J127" i="38" s="1"/>
  <c r="E127" i="38"/>
  <c r="L126" i="38"/>
  <c r="K126" i="38"/>
  <c r="J126" i="38"/>
  <c r="I126" i="38"/>
  <c r="H126" i="38"/>
  <c r="G126" i="38"/>
  <c r="E126" i="38"/>
  <c r="L125" i="38"/>
  <c r="K125" i="38"/>
  <c r="I125" i="38"/>
  <c r="J125" i="38" s="1"/>
  <c r="H125" i="38"/>
  <c r="G125" i="38"/>
  <c r="E125" i="38"/>
  <c r="L124" i="38"/>
  <c r="K124" i="38"/>
  <c r="I124" i="38"/>
  <c r="H124" i="38"/>
  <c r="G124" i="38"/>
  <c r="J124" i="38" s="1"/>
  <c r="E124" i="38"/>
  <c r="L123" i="38"/>
  <c r="K123" i="38"/>
  <c r="J123" i="38"/>
  <c r="J122" i="38" s="1"/>
  <c r="I123" i="38"/>
  <c r="H123" i="38"/>
  <c r="H122" i="38" s="1"/>
  <c r="G123" i="38"/>
  <c r="G122" i="38" s="1"/>
  <c r="E123" i="38"/>
  <c r="L122" i="38"/>
  <c r="K122" i="38"/>
  <c r="I122" i="38"/>
  <c r="L121" i="38"/>
  <c r="K121" i="38"/>
  <c r="I121" i="38"/>
  <c r="I120" i="38" s="1"/>
  <c r="H121" i="38"/>
  <c r="G121" i="38"/>
  <c r="E121" i="38"/>
  <c r="L120" i="38"/>
  <c r="K120" i="38"/>
  <c r="H120" i="38"/>
  <c r="G120" i="38"/>
  <c r="L119" i="38"/>
  <c r="K119" i="38"/>
  <c r="I119" i="38"/>
  <c r="I118" i="38" s="1"/>
  <c r="H119" i="38"/>
  <c r="G119" i="38"/>
  <c r="E119" i="38"/>
  <c r="L118" i="38"/>
  <c r="K118" i="38"/>
  <c r="H118" i="38"/>
  <c r="G118" i="38"/>
  <c r="L117" i="38"/>
  <c r="K117" i="38"/>
  <c r="I117" i="38"/>
  <c r="J117" i="38" s="1"/>
  <c r="H117" i="38"/>
  <c r="G117" i="38"/>
  <c r="E117" i="38"/>
  <c r="L116" i="38"/>
  <c r="K116" i="38"/>
  <c r="I116" i="38"/>
  <c r="H116" i="38"/>
  <c r="J116" i="38" s="1"/>
  <c r="G116" i="38"/>
  <c r="E116" i="38"/>
  <c r="L115" i="38"/>
  <c r="K115" i="38"/>
  <c r="I115" i="38"/>
  <c r="I114" i="38" s="1"/>
  <c r="H115" i="38"/>
  <c r="G115" i="38"/>
  <c r="J115" i="38" s="1"/>
  <c r="E115" i="38"/>
  <c r="L114" i="38"/>
  <c r="K114" i="38"/>
  <c r="J114" i="38"/>
  <c r="H114" i="38"/>
  <c r="L113" i="38"/>
  <c r="K113" i="38"/>
  <c r="J113" i="38"/>
  <c r="I113" i="38"/>
  <c r="H113" i="38"/>
  <c r="G113" i="38"/>
  <c r="E113" i="38"/>
  <c r="L112" i="38"/>
  <c r="K112" i="38"/>
  <c r="I112" i="38"/>
  <c r="H112" i="38"/>
  <c r="G112" i="38"/>
  <c r="E112" i="38"/>
  <c r="L111" i="38"/>
  <c r="K111" i="38"/>
  <c r="I111" i="38"/>
  <c r="H111" i="38"/>
  <c r="H110" i="38" s="1"/>
  <c r="G111" i="38"/>
  <c r="J111" i="38" s="1"/>
  <c r="J110" i="38" s="1"/>
  <c r="E111" i="38"/>
  <c r="L110" i="38"/>
  <c r="K110" i="38"/>
  <c r="I110" i="38"/>
  <c r="L109" i="38"/>
  <c r="K109" i="38"/>
  <c r="I109" i="38"/>
  <c r="H109" i="38"/>
  <c r="G109" i="38"/>
  <c r="J109" i="38" s="1"/>
  <c r="E109" i="38"/>
  <c r="L108" i="38"/>
  <c r="K108" i="38"/>
  <c r="J108" i="38"/>
  <c r="I108" i="38"/>
  <c r="H108" i="38"/>
  <c r="G108" i="38"/>
  <c r="E108" i="38"/>
  <c r="L107" i="38"/>
  <c r="K107" i="38"/>
  <c r="I107" i="38"/>
  <c r="J107" i="38" s="1"/>
  <c r="H107" i="38"/>
  <c r="G107" i="38"/>
  <c r="E107" i="38"/>
  <c r="L106" i="38"/>
  <c r="K106" i="38"/>
  <c r="I106" i="38"/>
  <c r="H106" i="38"/>
  <c r="J106" i="38" s="1"/>
  <c r="G106" i="38"/>
  <c r="E106" i="38"/>
  <c r="L105" i="38"/>
  <c r="K105" i="38"/>
  <c r="I105" i="38"/>
  <c r="H105" i="38"/>
  <c r="G105" i="38"/>
  <c r="E105" i="38"/>
  <c r="L104" i="38"/>
  <c r="K104" i="38"/>
  <c r="I104" i="38"/>
  <c r="H104" i="38"/>
  <c r="J104" i="38" s="1"/>
  <c r="G104" i="38"/>
  <c r="E104" i="38"/>
  <c r="L103" i="38"/>
  <c r="K103" i="38"/>
  <c r="I103" i="38"/>
  <c r="H103" i="38"/>
  <c r="G103" i="38"/>
  <c r="J103" i="38" s="1"/>
  <c r="E103" i="38"/>
  <c r="L102" i="38"/>
  <c r="K102" i="38"/>
  <c r="J102" i="38"/>
  <c r="I102" i="38"/>
  <c r="H102" i="38"/>
  <c r="G102" i="38"/>
  <c r="E102" i="38"/>
  <c r="L101" i="38"/>
  <c r="K101" i="38"/>
  <c r="I101" i="38"/>
  <c r="H101" i="38"/>
  <c r="G101" i="38"/>
  <c r="E101" i="38"/>
  <c r="L100" i="38"/>
  <c r="K100" i="38"/>
  <c r="I100" i="38"/>
  <c r="H100" i="38"/>
  <c r="H99" i="38" s="1"/>
  <c r="G100" i="38"/>
  <c r="J100" i="38" s="1"/>
  <c r="J99" i="38" s="1"/>
  <c r="E100" i="38"/>
  <c r="L99" i="38"/>
  <c r="K99" i="38"/>
  <c r="I99" i="38"/>
  <c r="L98" i="38"/>
  <c r="K98" i="38"/>
  <c r="I98" i="38"/>
  <c r="H98" i="38"/>
  <c r="H96" i="38" s="1"/>
  <c r="G98" i="38"/>
  <c r="J98" i="38" s="1"/>
  <c r="J96" i="38" s="1"/>
  <c r="E98" i="38"/>
  <c r="L97" i="38"/>
  <c r="K97" i="38"/>
  <c r="J97" i="38"/>
  <c r="I97" i="38"/>
  <c r="H97" i="38"/>
  <c r="G97" i="38"/>
  <c r="E97" i="38"/>
  <c r="L96" i="38"/>
  <c r="K96" i="38"/>
  <c r="I96" i="38"/>
  <c r="G96" i="38"/>
  <c r="L95" i="38"/>
  <c r="K95" i="38"/>
  <c r="I95" i="38"/>
  <c r="H95" i="38"/>
  <c r="G95" i="38"/>
  <c r="E95" i="38"/>
  <c r="L94" i="38"/>
  <c r="K94" i="38"/>
  <c r="I94" i="38"/>
  <c r="H94" i="38"/>
  <c r="G94" i="38"/>
  <c r="J94" i="38" s="1"/>
  <c r="E94" i="38"/>
  <c r="L93" i="38"/>
  <c r="K93" i="38"/>
  <c r="J93" i="38"/>
  <c r="J92" i="38" s="1"/>
  <c r="I93" i="38"/>
  <c r="H93" i="38"/>
  <c r="G93" i="38"/>
  <c r="G92" i="38" s="1"/>
  <c r="E93" i="38"/>
  <c r="L92" i="38"/>
  <c r="K92" i="38"/>
  <c r="I92" i="38"/>
  <c r="H92" i="38"/>
  <c r="L91" i="38"/>
  <c r="K91" i="38"/>
  <c r="J91" i="38"/>
  <c r="I91" i="38"/>
  <c r="H91" i="38"/>
  <c r="G91" i="38"/>
  <c r="E91" i="38"/>
  <c r="L90" i="38"/>
  <c r="K90" i="38"/>
  <c r="I90" i="38"/>
  <c r="J90" i="38" s="1"/>
  <c r="H90" i="38"/>
  <c r="G90" i="38"/>
  <c r="E90" i="38"/>
  <c r="L89" i="38"/>
  <c r="K89" i="38"/>
  <c r="I89" i="38"/>
  <c r="I88" i="38" s="1"/>
  <c r="H89" i="38"/>
  <c r="J89" i="38" s="1"/>
  <c r="J88" i="38" s="1"/>
  <c r="G89" i="38"/>
  <c r="E89" i="38"/>
  <c r="L88" i="38"/>
  <c r="K88" i="38"/>
  <c r="G88" i="38"/>
  <c r="L87" i="38"/>
  <c r="K87" i="38"/>
  <c r="I87" i="38"/>
  <c r="J87" i="38" s="1"/>
  <c r="H87" i="38"/>
  <c r="G87" i="38"/>
  <c r="E87" i="38"/>
  <c r="L86" i="38"/>
  <c r="K86" i="38"/>
  <c r="I86" i="38"/>
  <c r="H86" i="38"/>
  <c r="J86" i="38" s="1"/>
  <c r="G86" i="38"/>
  <c r="E86" i="38"/>
  <c r="L85" i="38"/>
  <c r="K85" i="38"/>
  <c r="I85" i="38"/>
  <c r="H85" i="38"/>
  <c r="G85" i="38"/>
  <c r="E85" i="38"/>
  <c r="L84" i="38"/>
  <c r="K84" i="38"/>
  <c r="I84" i="38"/>
  <c r="H84" i="38"/>
  <c r="J84" i="38" s="1"/>
  <c r="G84" i="38"/>
  <c r="E84" i="38"/>
  <c r="L83" i="38"/>
  <c r="K83" i="38"/>
  <c r="I83" i="38"/>
  <c r="H83" i="38"/>
  <c r="G83" i="38"/>
  <c r="J83" i="38" s="1"/>
  <c r="E83" i="38"/>
  <c r="L82" i="38"/>
  <c r="K82" i="38"/>
  <c r="J82" i="38"/>
  <c r="I82" i="38"/>
  <c r="H82" i="38"/>
  <c r="G82" i="38"/>
  <c r="E82" i="38"/>
  <c r="L81" i="38"/>
  <c r="K81" i="38"/>
  <c r="I81" i="38"/>
  <c r="H81" i="38"/>
  <c r="G81" i="38"/>
  <c r="E81" i="38"/>
  <c r="L80" i="38"/>
  <c r="K80" i="38"/>
  <c r="I80" i="38"/>
  <c r="H80" i="38"/>
  <c r="G80" i="38"/>
  <c r="J80" i="38" s="1"/>
  <c r="E80" i="38"/>
  <c r="L79" i="38"/>
  <c r="K79" i="38"/>
  <c r="J79" i="38"/>
  <c r="J78" i="38" s="1"/>
  <c r="I79" i="38"/>
  <c r="H79" i="38"/>
  <c r="G79" i="38"/>
  <c r="G78" i="38" s="1"/>
  <c r="E79" i="38"/>
  <c r="L78" i="38"/>
  <c r="K78" i="38"/>
  <c r="I78" i="38"/>
  <c r="H78" i="38"/>
  <c r="L77" i="38"/>
  <c r="K77" i="38"/>
  <c r="J77" i="38"/>
  <c r="I77" i="38"/>
  <c r="H77" i="38"/>
  <c r="G77" i="38"/>
  <c r="E77" i="38"/>
  <c r="L76" i="38"/>
  <c r="K76" i="38"/>
  <c r="I76" i="38"/>
  <c r="J76" i="38" s="1"/>
  <c r="H76" i="38"/>
  <c r="G76" i="38"/>
  <c r="E76" i="38"/>
  <c r="L75" i="38"/>
  <c r="K75" i="38"/>
  <c r="I75" i="38"/>
  <c r="H75" i="38"/>
  <c r="J75" i="38" s="1"/>
  <c r="G75" i="38"/>
  <c r="E75" i="38"/>
  <c r="L74" i="38"/>
  <c r="K74" i="38"/>
  <c r="I74" i="38"/>
  <c r="H74" i="38"/>
  <c r="G74" i="38"/>
  <c r="J74" i="38" s="1"/>
  <c r="E74" i="38"/>
  <c r="L73" i="38"/>
  <c r="K73" i="38"/>
  <c r="J73" i="38"/>
  <c r="I73" i="38"/>
  <c r="H73" i="38"/>
  <c r="G73" i="38"/>
  <c r="E73" i="38"/>
  <c r="L72" i="38"/>
  <c r="K72" i="38"/>
  <c r="I72" i="38"/>
  <c r="J72" i="38" s="1"/>
  <c r="H72" i="38"/>
  <c r="G72" i="38"/>
  <c r="E72" i="38"/>
  <c r="L71" i="38"/>
  <c r="K71" i="38"/>
  <c r="I71" i="38"/>
  <c r="H71" i="38"/>
  <c r="J71" i="38" s="1"/>
  <c r="G71" i="38"/>
  <c r="E71" i="38"/>
  <c r="L70" i="38"/>
  <c r="K70" i="38"/>
  <c r="I70" i="38"/>
  <c r="H70" i="38"/>
  <c r="G70" i="38"/>
  <c r="E70" i="38"/>
  <c r="L69" i="38"/>
  <c r="K69" i="38"/>
  <c r="I69" i="38"/>
  <c r="H69" i="38"/>
  <c r="J69" i="38" s="1"/>
  <c r="G69" i="38"/>
  <c r="E69" i="38"/>
  <c r="L68" i="38"/>
  <c r="K68" i="38"/>
  <c r="I68" i="38"/>
  <c r="H68" i="38"/>
  <c r="G68" i="38"/>
  <c r="J68" i="38" s="1"/>
  <c r="E68" i="38"/>
  <c r="L67" i="38"/>
  <c r="K67" i="38"/>
  <c r="J67" i="38"/>
  <c r="I67" i="38"/>
  <c r="H67" i="38"/>
  <c r="G67" i="38"/>
  <c r="E67" i="38"/>
  <c r="L66" i="38"/>
  <c r="K66" i="38"/>
  <c r="I66" i="38"/>
  <c r="H66" i="38"/>
  <c r="G66" i="38"/>
  <c r="E66" i="38"/>
  <c r="L65" i="38"/>
  <c r="K65" i="38"/>
  <c r="I65" i="38"/>
  <c r="H65" i="38"/>
  <c r="H64" i="38" s="1"/>
  <c r="G65" i="38"/>
  <c r="J65" i="38" s="1"/>
  <c r="J64" i="38" s="1"/>
  <c r="E65" i="38"/>
  <c r="L64" i="38"/>
  <c r="K64" i="38"/>
  <c r="I64" i="38"/>
  <c r="L63" i="38"/>
  <c r="K63" i="38"/>
  <c r="I63" i="38"/>
  <c r="H63" i="38"/>
  <c r="G63" i="38"/>
  <c r="J63" i="38" s="1"/>
  <c r="E63" i="38"/>
  <c r="L62" i="38"/>
  <c r="K62" i="38"/>
  <c r="J62" i="38"/>
  <c r="I62" i="38"/>
  <c r="H62" i="38"/>
  <c r="G62" i="38"/>
  <c r="E62" i="38"/>
  <c r="L61" i="38"/>
  <c r="K61" i="38"/>
  <c r="I61" i="38"/>
  <c r="J61" i="38" s="1"/>
  <c r="H61" i="38"/>
  <c r="G61" i="38"/>
  <c r="E61" i="38"/>
  <c r="L60" i="38"/>
  <c r="K60" i="38"/>
  <c r="I60" i="38"/>
  <c r="H60" i="38"/>
  <c r="J60" i="38" s="1"/>
  <c r="G60" i="38"/>
  <c r="E60" i="38"/>
  <c r="L59" i="38"/>
  <c r="K59" i="38"/>
  <c r="I59" i="38"/>
  <c r="H59" i="38"/>
  <c r="G59" i="38"/>
  <c r="E59" i="38"/>
  <c r="L58" i="38"/>
  <c r="K58" i="38"/>
  <c r="I58" i="38"/>
  <c r="H58" i="38"/>
  <c r="H57" i="38" s="1"/>
  <c r="G58" i="38"/>
  <c r="E58" i="38"/>
  <c r="L57" i="38"/>
  <c r="K57" i="38"/>
  <c r="I57" i="38"/>
  <c r="G57" i="38"/>
  <c r="L56" i="38"/>
  <c r="K56" i="38"/>
  <c r="I56" i="38"/>
  <c r="H56" i="38"/>
  <c r="G56" i="38"/>
  <c r="J56" i="38" s="1"/>
  <c r="E56" i="38"/>
  <c r="L55" i="38"/>
  <c r="K55" i="38"/>
  <c r="J55" i="38"/>
  <c r="I55" i="38"/>
  <c r="H55" i="38"/>
  <c r="G55" i="38"/>
  <c r="E55" i="38"/>
  <c r="L54" i="38"/>
  <c r="K54" i="38"/>
  <c r="I54" i="38"/>
  <c r="J54" i="38" s="1"/>
  <c r="J53" i="38" s="1"/>
  <c r="H54" i="38"/>
  <c r="G54" i="38"/>
  <c r="G53" i="38" s="1"/>
  <c r="E54" i="38"/>
  <c r="L53" i="38"/>
  <c r="K53" i="38"/>
  <c r="H53" i="38"/>
  <c r="L52" i="38"/>
  <c r="K52" i="38"/>
  <c r="J52" i="38"/>
  <c r="J51" i="38" s="1"/>
  <c r="I52" i="38"/>
  <c r="H52" i="38"/>
  <c r="H51" i="38" s="1"/>
  <c r="G52" i="38"/>
  <c r="E52" i="38"/>
  <c r="L51" i="38"/>
  <c r="K51" i="38"/>
  <c r="I51" i="38"/>
  <c r="G51" i="38"/>
  <c r="L50" i="38"/>
  <c r="K50" i="38"/>
  <c r="I50" i="38"/>
  <c r="I49" i="38" s="1"/>
  <c r="H50" i="38"/>
  <c r="H49" i="38" s="1"/>
  <c r="G50" i="38"/>
  <c r="E50" i="38"/>
  <c r="L49" i="38"/>
  <c r="K49" i="38"/>
  <c r="G49" i="38"/>
  <c r="L48" i="38"/>
  <c r="K48" i="38"/>
  <c r="I48" i="38"/>
  <c r="H48" i="38"/>
  <c r="J48" i="38" s="1"/>
  <c r="G48" i="38"/>
  <c r="E48" i="38"/>
  <c r="L47" i="38"/>
  <c r="K47" i="38"/>
  <c r="I47" i="38"/>
  <c r="H47" i="38"/>
  <c r="G47" i="38"/>
  <c r="J47" i="38" s="1"/>
  <c r="E47" i="38"/>
  <c r="L46" i="38"/>
  <c r="K46" i="38"/>
  <c r="J46" i="38"/>
  <c r="I46" i="38"/>
  <c r="H46" i="38"/>
  <c r="G46" i="38"/>
  <c r="E46" i="38"/>
  <c r="L45" i="38"/>
  <c r="K45" i="38"/>
  <c r="I45" i="38"/>
  <c r="J45" i="38" s="1"/>
  <c r="J44" i="38" s="1"/>
  <c r="H45" i="38"/>
  <c r="G45" i="38"/>
  <c r="G44" i="38" s="1"/>
  <c r="E45" i="38"/>
  <c r="L44" i="38"/>
  <c r="K44" i="38"/>
  <c r="H44" i="38"/>
  <c r="L43" i="38"/>
  <c r="K43" i="38"/>
  <c r="I43" i="38"/>
  <c r="H43" i="38"/>
  <c r="J43" i="38" s="1"/>
  <c r="G43" i="38"/>
  <c r="E43" i="38"/>
  <c r="L42" i="38"/>
  <c r="K42" i="38"/>
  <c r="I42" i="38"/>
  <c r="H42" i="38"/>
  <c r="G42" i="38"/>
  <c r="J42" i="38" s="1"/>
  <c r="E42" i="38"/>
  <c r="L41" i="38"/>
  <c r="K41" i="38"/>
  <c r="J41" i="38"/>
  <c r="I41" i="38"/>
  <c r="H41" i="38"/>
  <c r="G41" i="38"/>
  <c r="E41" i="38"/>
  <c r="L40" i="38"/>
  <c r="K40" i="38"/>
  <c r="I40" i="38"/>
  <c r="H40" i="38"/>
  <c r="G40" i="38"/>
  <c r="E40" i="38"/>
  <c r="L39" i="38"/>
  <c r="K39" i="38"/>
  <c r="I39" i="38"/>
  <c r="H39" i="38"/>
  <c r="G39" i="38"/>
  <c r="J39" i="38" s="1"/>
  <c r="E39" i="38"/>
  <c r="L38" i="38"/>
  <c r="K38" i="38"/>
  <c r="J38" i="38"/>
  <c r="I38" i="38"/>
  <c r="H38" i="38"/>
  <c r="G38" i="38"/>
  <c r="E38" i="38"/>
  <c r="L37" i="38"/>
  <c r="K37" i="38"/>
  <c r="I37" i="38"/>
  <c r="J37" i="38" s="1"/>
  <c r="H37" i="38"/>
  <c r="G37" i="38"/>
  <c r="E37" i="38"/>
  <c r="L36" i="38"/>
  <c r="K36" i="38"/>
  <c r="I36" i="38"/>
  <c r="I35" i="38" s="1"/>
  <c r="H36" i="38"/>
  <c r="H35" i="38" s="1"/>
  <c r="G36" i="38"/>
  <c r="J36" i="38" s="1"/>
  <c r="E36" i="38"/>
  <c r="L35" i="38"/>
  <c r="K35" i="38"/>
  <c r="J35" i="38"/>
  <c r="L34" i="38"/>
  <c r="K34" i="38"/>
  <c r="I34" i="38"/>
  <c r="H34" i="38"/>
  <c r="J34" i="38" s="1"/>
  <c r="J33" i="38" s="1"/>
  <c r="G34" i="38"/>
  <c r="E34" i="38"/>
  <c r="L33" i="38"/>
  <c r="K33" i="38"/>
  <c r="I33" i="38"/>
  <c r="G33" i="38"/>
  <c r="L32" i="38"/>
  <c r="K32" i="38"/>
  <c r="I32" i="38"/>
  <c r="H32" i="38"/>
  <c r="G32" i="38"/>
  <c r="J32" i="38" s="1"/>
  <c r="E32" i="38"/>
  <c r="L31" i="38"/>
  <c r="K31" i="38"/>
  <c r="J31" i="38"/>
  <c r="J30" i="38" s="1"/>
  <c r="I31" i="38"/>
  <c r="H31" i="38"/>
  <c r="G31" i="38"/>
  <c r="E31" i="38"/>
  <c r="L30" i="38"/>
  <c r="K30" i="38"/>
  <c r="I30" i="38"/>
  <c r="H30" i="38"/>
  <c r="G30" i="38"/>
  <c r="L29" i="38"/>
  <c r="K29" i="38"/>
  <c r="J29" i="38"/>
  <c r="I29" i="38"/>
  <c r="H29" i="38"/>
  <c r="G29" i="38"/>
  <c r="E29" i="38"/>
  <c r="L28" i="38"/>
  <c r="K28" i="38"/>
  <c r="I28" i="38"/>
  <c r="J28" i="38" s="1"/>
  <c r="H28" i="38"/>
  <c r="G28" i="38"/>
  <c r="E28" i="38"/>
  <c r="L27" i="38"/>
  <c r="K27" i="38"/>
  <c r="I27" i="38"/>
  <c r="H27" i="38"/>
  <c r="G27" i="38"/>
  <c r="J27" i="38" s="1"/>
  <c r="E27" i="38"/>
  <c r="L26" i="38"/>
  <c r="K26" i="38"/>
  <c r="J26" i="38"/>
  <c r="J25" i="38" s="1"/>
  <c r="I26" i="38"/>
  <c r="H26" i="38"/>
  <c r="H25" i="38" s="1"/>
  <c r="G26" i="38"/>
  <c r="G25" i="38" s="1"/>
  <c r="E26" i="38"/>
  <c r="L25" i="38"/>
  <c r="K25" i="38"/>
  <c r="I25" i="38"/>
  <c r="L24" i="38"/>
  <c r="K24" i="38"/>
  <c r="I24" i="38"/>
  <c r="I23" i="38" s="1"/>
  <c r="H24" i="38"/>
  <c r="G24" i="38"/>
  <c r="E24" i="38"/>
  <c r="L23" i="38"/>
  <c r="K23" i="38"/>
  <c r="H23" i="38"/>
  <c r="G23" i="38"/>
  <c r="L22" i="38"/>
  <c r="K22" i="38"/>
  <c r="I22" i="38"/>
  <c r="J22" i="38" s="1"/>
  <c r="H22" i="38"/>
  <c r="G22" i="38"/>
  <c r="E22" i="38"/>
  <c r="L21" i="38"/>
  <c r="K21" i="38"/>
  <c r="I21" i="38"/>
  <c r="H21" i="38"/>
  <c r="G21" i="38"/>
  <c r="J21" i="38" s="1"/>
  <c r="E21" i="38"/>
  <c r="L20" i="38"/>
  <c r="K20" i="38"/>
  <c r="J20" i="38"/>
  <c r="J19" i="38" s="1"/>
  <c r="I20" i="38"/>
  <c r="H20" i="38"/>
  <c r="H19" i="38" s="1"/>
  <c r="G20" i="38"/>
  <c r="G19" i="38" s="1"/>
  <c r="E20" i="38"/>
  <c r="L19" i="38"/>
  <c r="K19" i="38"/>
  <c r="I19" i="38"/>
  <c r="L18" i="38"/>
  <c r="K18" i="38"/>
  <c r="I18" i="38"/>
  <c r="I17" i="38" s="1"/>
  <c r="H18" i="38"/>
  <c r="G18" i="38"/>
  <c r="E18" i="38"/>
  <c r="L17" i="38"/>
  <c r="K17" i="38"/>
  <c r="H17" i="38"/>
  <c r="G17" i="38"/>
  <c r="L16" i="38"/>
  <c r="K16" i="38"/>
  <c r="I16" i="38"/>
  <c r="I15" i="38" s="1"/>
  <c r="H16" i="38"/>
  <c r="G16" i="38"/>
  <c r="E16" i="38"/>
  <c r="L15" i="38"/>
  <c r="K15" i="38"/>
  <c r="H15" i="38"/>
  <c r="G15" i="38"/>
  <c r="L14" i="38"/>
  <c r="K14" i="38"/>
  <c r="I14" i="38"/>
  <c r="J14" i="38" s="1"/>
  <c r="J13" i="38" s="1"/>
  <c r="H14" i="38"/>
  <c r="G14" i="38"/>
  <c r="G13" i="38" s="1"/>
  <c r="E14" i="38"/>
  <c r="L13" i="38"/>
  <c r="K13" i="38"/>
  <c r="H13" i="38"/>
  <c r="I13" i="38" l="1"/>
  <c r="J16" i="38"/>
  <c r="J15" i="38" s="1"/>
  <c r="I53" i="38"/>
  <c r="J119" i="38"/>
  <c r="J118" i="38" s="1"/>
  <c r="I143" i="38"/>
  <c r="I167" i="38"/>
  <c r="J193" i="38"/>
  <c r="J192" i="38" s="1"/>
  <c r="J18" i="38"/>
  <c r="J17" i="38" s="1"/>
  <c r="J24" i="38"/>
  <c r="J23" i="38" s="1"/>
  <c r="G35" i="38"/>
  <c r="I44" i="38"/>
  <c r="J58" i="38"/>
  <c r="J57" i="38" s="1"/>
  <c r="J59" i="38"/>
  <c r="G64" i="38"/>
  <c r="J70" i="38"/>
  <c r="J85" i="38"/>
  <c r="H88" i="38"/>
  <c r="G99" i="38"/>
  <c r="J105" i="38"/>
  <c r="G110" i="38"/>
  <c r="J121" i="38"/>
  <c r="J120" i="38" s="1"/>
  <c r="J131" i="38"/>
  <c r="I140" i="38"/>
  <c r="J153" i="38"/>
  <c r="J163" i="38"/>
  <c r="J162" i="38" s="1"/>
  <c r="I164" i="38"/>
  <c r="H33" i="38"/>
  <c r="J40" i="38"/>
  <c r="J50" i="38"/>
  <c r="J49" i="38" s="1"/>
  <c r="J66" i="38"/>
  <c r="J81" i="38"/>
  <c r="J95" i="38"/>
  <c r="J101" i="38"/>
  <c r="J112" i="38"/>
  <c r="G114" i="38"/>
  <c r="J129" i="38"/>
  <c r="J128" i="38" s="1"/>
  <c r="J138" i="38"/>
  <c r="J137" i="38" s="1"/>
  <c r="J149" i="38"/>
  <c r="J179" i="38"/>
  <c r="N196" i="38" l="1"/>
  <c r="O196" i="38" s="1"/>
  <c r="M195" i="38"/>
  <c r="N195" i="38" s="1"/>
  <c r="O195" i="38" s="1"/>
  <c r="N194" i="38"/>
  <c r="O194" i="38" s="1"/>
  <c r="M193" i="38"/>
  <c r="N193" i="38" s="1"/>
  <c r="O193" i="38" s="1"/>
  <c r="N192" i="38"/>
  <c r="O192" i="38" s="1"/>
  <c r="M191" i="38"/>
  <c r="N191" i="38" s="1"/>
  <c r="O191" i="38" s="1"/>
  <c r="N190" i="38"/>
  <c r="O190" i="38" s="1"/>
  <c r="O189" i="38"/>
  <c r="N189" i="38"/>
  <c r="N188" i="38"/>
  <c r="O188" i="38" s="1"/>
  <c r="M188" i="38"/>
  <c r="O187" i="38"/>
  <c r="N187" i="38"/>
  <c r="O186" i="38"/>
  <c r="N186" i="38"/>
  <c r="O185" i="38"/>
  <c r="N185" i="38"/>
  <c r="N184" i="38"/>
  <c r="O184" i="38" s="1"/>
  <c r="O183" i="38"/>
  <c r="N183" i="38"/>
  <c r="O182" i="38"/>
  <c r="N182" i="38"/>
  <c r="N181" i="38"/>
  <c r="O181" i="38" s="1"/>
  <c r="N180" i="38"/>
  <c r="O180" i="38" s="1"/>
  <c r="O179" i="38"/>
  <c r="N179" i="38"/>
  <c r="O178" i="38"/>
  <c r="N178" i="38"/>
  <c r="M178" i="38"/>
  <c r="N177" i="38"/>
  <c r="O177" i="38" s="1"/>
  <c r="N176" i="38"/>
  <c r="O176" i="38" s="1"/>
  <c r="M175" i="38"/>
  <c r="N175" i="38" s="1"/>
  <c r="O175" i="38" s="1"/>
  <c r="O174" i="38"/>
  <c r="N174" i="38"/>
  <c r="O173" i="38"/>
  <c r="N173" i="38"/>
  <c r="M173" i="38"/>
  <c r="N172" i="38"/>
  <c r="O172" i="38" s="1"/>
  <c r="M171" i="38"/>
  <c r="N171" i="38" s="1"/>
  <c r="O171" i="38" s="1"/>
  <c r="O170" i="38"/>
  <c r="N170" i="38"/>
  <c r="N169" i="38"/>
  <c r="O169" i="38" s="1"/>
  <c r="N168" i="38"/>
  <c r="O168" i="38" s="1"/>
  <c r="M167" i="38"/>
  <c r="N167" i="38" s="1"/>
  <c r="O167" i="38" s="1"/>
  <c r="O166" i="38"/>
  <c r="N166" i="38"/>
  <c r="O165" i="38"/>
  <c r="N165" i="38"/>
  <c r="M165" i="38"/>
  <c r="N164" i="38"/>
  <c r="O164" i="38" s="1"/>
  <c r="O163" i="38"/>
  <c r="N163" i="38"/>
  <c r="O162" i="38"/>
  <c r="N162" i="38"/>
  <c r="N161" i="38"/>
  <c r="O161" i="38" s="1"/>
  <c r="N160" i="38"/>
  <c r="O160" i="38" s="1"/>
  <c r="O159" i="38"/>
  <c r="N159" i="38"/>
  <c r="O158" i="38"/>
  <c r="N158" i="38"/>
  <c r="O157" i="38"/>
  <c r="N157" i="38"/>
  <c r="N156" i="38"/>
  <c r="O156" i="38" s="1"/>
  <c r="O155" i="38"/>
  <c r="N155" i="38"/>
  <c r="O154" i="38"/>
  <c r="N154" i="38"/>
  <c r="N153" i="38"/>
  <c r="O153" i="38" s="1"/>
  <c r="N152" i="38"/>
  <c r="O152" i="38" s="1"/>
  <c r="O151" i="38"/>
  <c r="N151" i="38"/>
  <c r="O150" i="38"/>
  <c r="N150" i="38"/>
  <c r="O149" i="38"/>
  <c r="N149" i="38"/>
  <c r="N148" i="38"/>
  <c r="O148" i="38" s="1"/>
  <c r="O147" i="38"/>
  <c r="N147" i="38"/>
  <c r="O146" i="38"/>
  <c r="N146" i="38"/>
  <c r="N145" i="38"/>
  <c r="O145" i="38" s="1"/>
  <c r="M144" i="38"/>
  <c r="N144" i="38" s="1"/>
  <c r="O144" i="38" s="1"/>
  <c r="O143" i="38"/>
  <c r="N143" i="38"/>
  <c r="O142" i="38"/>
  <c r="N142" i="38"/>
  <c r="M142" i="38"/>
  <c r="O141" i="38"/>
  <c r="N141" i="38"/>
  <c r="N140" i="38"/>
  <c r="O140" i="38" s="1"/>
  <c r="M139" i="38"/>
  <c r="N139" i="38" s="1"/>
  <c r="O139" i="38" s="1"/>
  <c r="O138" i="38"/>
  <c r="N138" i="38"/>
  <c r="N137" i="38"/>
  <c r="O137" i="38" s="1"/>
  <c r="M136" i="38"/>
  <c r="N136" i="38" s="1"/>
  <c r="O136" i="38" s="1"/>
  <c r="O135" i="38"/>
  <c r="N135" i="38"/>
  <c r="O134" i="38"/>
  <c r="N134" i="38"/>
  <c r="N133" i="38"/>
  <c r="O133" i="38" s="1"/>
  <c r="M132" i="38"/>
  <c r="N132" i="38" s="1"/>
  <c r="O132" i="38" s="1"/>
  <c r="O131" i="38"/>
  <c r="N131" i="38"/>
  <c r="O130" i="38"/>
  <c r="N130" i="38"/>
  <c r="M130" i="38"/>
  <c r="O129" i="38"/>
  <c r="N129" i="38"/>
  <c r="N128" i="38"/>
  <c r="O128" i="38" s="1"/>
  <c r="O127" i="38"/>
  <c r="N127" i="38"/>
  <c r="O126" i="38"/>
  <c r="N126" i="38"/>
  <c r="M126" i="38"/>
  <c r="O125" i="38"/>
  <c r="N125" i="38"/>
  <c r="N124" i="38"/>
  <c r="O124" i="38" s="1"/>
  <c r="O123" i="38"/>
  <c r="N123" i="38"/>
  <c r="O122" i="38"/>
  <c r="N122" i="38"/>
  <c r="N121" i="38"/>
  <c r="O121" i="38" s="1"/>
  <c r="N120" i="38"/>
  <c r="O120" i="38" s="1"/>
  <c r="M119" i="38"/>
  <c r="N119" i="38" s="1"/>
  <c r="O119" i="38" s="1"/>
  <c r="O117" i="38"/>
  <c r="N117" i="38"/>
  <c r="O116" i="38"/>
  <c r="N116" i="38"/>
  <c r="M116" i="38"/>
  <c r="N115" i="38"/>
  <c r="O115" i="38" s="1"/>
  <c r="M114" i="38"/>
  <c r="N114" i="38" s="1"/>
  <c r="O114" i="38" s="1"/>
  <c r="O113" i="38"/>
  <c r="N113" i="38"/>
  <c r="O112" i="38"/>
  <c r="N112" i="38"/>
  <c r="N111" i="38"/>
  <c r="O111" i="38" s="1"/>
  <c r="M111" i="38"/>
  <c r="N110" i="38"/>
  <c r="O110" i="38" s="1"/>
  <c r="M109" i="38"/>
  <c r="N109" i="38" s="1"/>
  <c r="O109" i="38" s="1"/>
  <c r="O108" i="38"/>
  <c r="N108" i="38"/>
  <c r="O107" i="38"/>
  <c r="N107" i="38"/>
  <c r="N106" i="38"/>
  <c r="O106" i="38" s="1"/>
  <c r="O105" i="38"/>
  <c r="N105" i="38"/>
  <c r="O104" i="38"/>
  <c r="N104" i="38"/>
  <c r="N103" i="38"/>
  <c r="O103" i="38" s="1"/>
  <c r="N102" i="38"/>
  <c r="O102" i="38" s="1"/>
  <c r="O101" i="38"/>
  <c r="N101" i="38"/>
  <c r="O100" i="38"/>
  <c r="N100" i="38"/>
  <c r="O99" i="38"/>
  <c r="N99" i="38"/>
  <c r="N98" i="38"/>
  <c r="O98" i="38" s="1"/>
  <c r="M97" i="38"/>
  <c r="N97" i="38" s="1"/>
  <c r="O97" i="38" s="1"/>
  <c r="O96" i="38"/>
  <c r="N96" i="38"/>
  <c r="N95" i="38"/>
  <c r="O95" i="38" s="1"/>
  <c r="M95" i="38"/>
  <c r="N94" i="38"/>
  <c r="O94" i="38" s="1"/>
  <c r="N92" i="38"/>
  <c r="O92" i="38" s="1"/>
  <c r="M91" i="38"/>
  <c r="N91" i="38" s="1"/>
  <c r="O91" i="38" s="1"/>
  <c r="O90" i="38"/>
  <c r="N90" i="38"/>
  <c r="O88" i="38"/>
  <c r="N88" i="38"/>
  <c r="N87" i="38"/>
  <c r="O87" i="38" s="1"/>
  <c r="M86" i="38"/>
  <c r="N86" i="38" s="1"/>
  <c r="O86" i="38" s="1"/>
  <c r="O85" i="38"/>
  <c r="N85" i="38"/>
  <c r="O84" i="38"/>
  <c r="N84" i="38"/>
  <c r="N83" i="38"/>
  <c r="O83" i="38" s="1"/>
  <c r="N82" i="38"/>
  <c r="O82" i="38" s="1"/>
  <c r="O81" i="38"/>
  <c r="N81" i="38"/>
  <c r="O80" i="38"/>
  <c r="N80" i="38"/>
  <c r="N79" i="38"/>
  <c r="O79" i="38" s="1"/>
  <c r="N78" i="38"/>
  <c r="O78" i="38" s="1"/>
  <c r="O77" i="38"/>
  <c r="N77" i="38"/>
  <c r="O76" i="38"/>
  <c r="N76" i="38"/>
  <c r="M76" i="38"/>
  <c r="O75" i="38"/>
  <c r="N75" i="38"/>
  <c r="O72" i="38"/>
  <c r="N72" i="38"/>
  <c r="N71" i="38"/>
  <c r="O71" i="38" s="1"/>
  <c r="N70" i="38"/>
  <c r="O70" i="38" s="1"/>
  <c r="O69" i="38"/>
  <c r="N69" i="38"/>
  <c r="O68" i="38"/>
  <c r="N68" i="38"/>
  <c r="N67" i="38"/>
  <c r="O67" i="38" s="1"/>
  <c r="O66" i="38"/>
  <c r="N66" i="38"/>
  <c r="O65" i="38"/>
  <c r="N65" i="38"/>
  <c r="M65" i="38"/>
  <c r="N64" i="38"/>
  <c r="O64" i="38" s="1"/>
  <c r="N63" i="38"/>
  <c r="O63" i="38" s="1"/>
  <c r="O62" i="38"/>
  <c r="N62" i="38"/>
  <c r="N61" i="38"/>
  <c r="O61" i="38" s="1"/>
  <c r="O60" i="38"/>
  <c r="N60" i="38"/>
  <c r="N59" i="38"/>
  <c r="O59" i="38" s="1"/>
  <c r="M58" i="38"/>
  <c r="N58" i="38" s="1"/>
  <c r="O58" i="38" s="1"/>
  <c r="N57" i="38"/>
  <c r="O57" i="38" s="1"/>
  <c r="M56" i="38"/>
  <c r="N56" i="38" s="1"/>
  <c r="O56" i="38" s="1"/>
  <c r="N55" i="38"/>
  <c r="O55" i="38" s="1"/>
  <c r="O54" i="38"/>
  <c r="N54" i="38"/>
  <c r="O53" i="38"/>
  <c r="N53" i="38"/>
  <c r="M52" i="38"/>
  <c r="N52" i="38" s="1"/>
  <c r="O52" i="38" s="1"/>
  <c r="N51" i="38"/>
  <c r="O51" i="38" s="1"/>
  <c r="O50" i="38"/>
  <c r="N50" i="38"/>
  <c r="N49" i="38"/>
  <c r="O49" i="38" s="1"/>
  <c r="M49" i="38"/>
  <c r="N47" i="38"/>
  <c r="O47" i="38" s="1"/>
  <c r="N46" i="38"/>
  <c r="O46" i="38" s="1"/>
  <c r="N45" i="38"/>
  <c r="O45" i="38" s="1"/>
  <c r="M44" i="38"/>
  <c r="N44" i="38" s="1"/>
  <c r="O44" i="38" s="1"/>
  <c r="N43" i="38"/>
  <c r="O43" i="38" s="1"/>
  <c r="N42" i="38"/>
  <c r="O42" i="38" s="1"/>
  <c r="N41" i="38"/>
  <c r="O41" i="38" s="1"/>
  <c r="O40" i="38"/>
  <c r="N40" i="38"/>
  <c r="N39" i="38"/>
  <c r="O39" i="38" s="1"/>
  <c r="N38" i="38"/>
  <c r="O38" i="38" s="1"/>
  <c r="N37" i="38"/>
  <c r="O37" i="38" s="1"/>
  <c r="M36" i="38"/>
  <c r="N36" i="38" s="1"/>
  <c r="O36" i="38" s="1"/>
  <c r="O35" i="38"/>
  <c r="N35" i="38"/>
  <c r="M34" i="38"/>
  <c r="N34" i="38" s="1"/>
  <c r="O34" i="38" s="1"/>
  <c r="N33" i="38"/>
  <c r="O33" i="38" s="1"/>
  <c r="O32" i="38"/>
  <c r="N32" i="38"/>
  <c r="N31" i="38"/>
  <c r="O31" i="38" s="1"/>
  <c r="M31" i="38"/>
  <c r="O30" i="38"/>
  <c r="N30" i="38"/>
  <c r="M29" i="38"/>
  <c r="N29" i="38" s="1"/>
  <c r="O29" i="38" s="1"/>
  <c r="O28" i="38"/>
  <c r="N28" i="38"/>
  <c r="O27" i="38"/>
  <c r="N27" i="38"/>
  <c r="N26" i="38"/>
  <c r="O26" i="38" s="1"/>
  <c r="N25" i="38"/>
  <c r="O25" i="38" s="1"/>
  <c r="M24" i="38"/>
  <c r="N24" i="38" s="1"/>
  <c r="O24" i="38" s="1"/>
  <c r="N23" i="38"/>
  <c r="O23" i="38" s="1"/>
  <c r="N22" i="38"/>
  <c r="O22" i="38" s="1"/>
  <c r="M22" i="38"/>
  <c r="N21" i="38"/>
  <c r="O21" i="38" s="1"/>
  <c r="O20" i="38"/>
  <c r="N20" i="38"/>
  <c r="N19" i="38"/>
  <c r="O19" i="38" s="1"/>
  <c r="M18" i="38"/>
  <c r="N18" i="38" s="1"/>
  <c r="O18" i="38" s="1"/>
  <c r="N17" i="38"/>
  <c r="O17" i="38" s="1"/>
  <c r="O16" i="38"/>
  <c r="M16" i="38"/>
  <c r="N16" i="38" s="1"/>
  <c r="N15" i="38"/>
  <c r="O15" i="38" s="1"/>
  <c r="M14" i="38"/>
  <c r="N14" i="38" s="1"/>
  <c r="O14" i="38" s="1"/>
  <c r="N13" i="38"/>
  <c r="O13" i="38" s="1"/>
  <c r="O12" i="38"/>
  <c r="M12" i="38"/>
  <c r="N12" i="38" s="1"/>
</calcChain>
</file>

<file path=xl/sharedStrings.xml><?xml version="1.0" encoding="utf-8"?>
<sst xmlns="http://schemas.openxmlformats.org/spreadsheetml/2006/main" count="337" uniqueCount="336">
  <si>
    <t>TOTAL</t>
  </si>
  <si>
    <t>MUNICIPIO DE COMONFORT, GTO</t>
  </si>
  <si>
    <t>ADMINISTRACION 2015 - 2018</t>
  </si>
  <si>
    <t>TABULADOR DE SUELDOS</t>
  </si>
  <si>
    <t xml:space="preserve">NIVEL </t>
  </si>
  <si>
    <t>CLAVE DE PUESTO</t>
  </si>
  <si>
    <t xml:space="preserve">P U E S T O </t>
  </si>
  <si>
    <t>SUELDO</t>
  </si>
  <si>
    <t>APOYO FAMILIAR</t>
  </si>
  <si>
    <t>AYUDA BECA EDUCACION</t>
  </si>
  <si>
    <t>DIARIO</t>
  </si>
  <si>
    <t>NIVEL 1</t>
  </si>
  <si>
    <t>001</t>
  </si>
  <si>
    <t>PRESIDENTE MUNICIPAL</t>
  </si>
  <si>
    <t>NIVEL 2</t>
  </si>
  <si>
    <t>002</t>
  </si>
  <si>
    <t>SINDICO</t>
  </si>
  <si>
    <t>NIVEL 3</t>
  </si>
  <si>
    <t>003</t>
  </si>
  <si>
    <t>TESORERO MUNICIPAL</t>
  </si>
  <si>
    <t>NIVEL 4</t>
  </si>
  <si>
    <t>004</t>
  </si>
  <si>
    <t>005</t>
  </si>
  <si>
    <t>SECRETARIO DEL H. AYUNTAMIENTO</t>
  </si>
  <si>
    <t>006</t>
  </si>
  <si>
    <t>COORDINADOR  DE JURIDICO</t>
  </si>
  <si>
    <t>NIVEL 5</t>
  </si>
  <si>
    <t>007</t>
  </si>
  <si>
    <t>REGIDOR</t>
  </si>
  <si>
    <t>NIVEL 6</t>
  </si>
  <si>
    <t>008</t>
  </si>
  <si>
    <t>DIRECTOR DE DESARROLLO SOCIAL</t>
  </si>
  <si>
    <t>009</t>
  </si>
  <si>
    <t>SECRETARIO PARTICULAR DEL PRESIDENTE MUNICIPAL</t>
  </si>
  <si>
    <t>010</t>
  </si>
  <si>
    <t>CONTRALOR MUNICIPAL</t>
  </si>
  <si>
    <t>011</t>
  </si>
  <si>
    <t>DIRECTOR DE SERVICIOS MUNICIPALES</t>
  </si>
  <si>
    <t>NIVEL 7</t>
  </si>
  <si>
    <t>NIVEL 8</t>
  </si>
  <si>
    <t>013</t>
  </si>
  <si>
    <t>DIRECTOR  DE CASA DE LA CULTURA</t>
  </si>
  <si>
    <t>014</t>
  </si>
  <si>
    <t>ASESOR JURIDICO</t>
  </si>
  <si>
    <t>NIVEL 9</t>
  </si>
  <si>
    <t>015</t>
  </si>
  <si>
    <t>COORDINADOR  DE SALUD</t>
  </si>
  <si>
    <t>NIVEL 10</t>
  </si>
  <si>
    <t>016</t>
  </si>
  <si>
    <t>DIRECTOR DE CATASTRO E IMPTO A LA PROPIEDAD INMOBILIARIA</t>
  </si>
  <si>
    <t>017</t>
  </si>
  <si>
    <t>DIRECTOR DE LA COMISION MUNICIPAL DEL DEPORTE Y ATENCION A LA JUVENTUD</t>
  </si>
  <si>
    <t>018</t>
  </si>
  <si>
    <t>COORDINADOR DE COMUNICACIÓN SOCIAL</t>
  </si>
  <si>
    <t>019</t>
  </si>
  <si>
    <t>OFICIAL MAYOR</t>
  </si>
  <si>
    <t>020</t>
  </si>
  <si>
    <t>DIRECTOR DE INFORMATICA</t>
  </si>
  <si>
    <t>021</t>
  </si>
  <si>
    <t>COORDINADOR DE ACCESO A LA INFORMACION PUBLICA MUNICIPAL</t>
  </si>
  <si>
    <t>022</t>
  </si>
  <si>
    <t>DIRECTOR DESARROLLO ECONOMICO</t>
  </si>
  <si>
    <t>NIVEL 11</t>
  </si>
  <si>
    <t>023</t>
  </si>
  <si>
    <t>DIRECTOR PC</t>
  </si>
  <si>
    <t>024</t>
  </si>
  <si>
    <t>DIRECTOR DE TRANSITO Y VIALIDAD</t>
  </si>
  <si>
    <t>025</t>
  </si>
  <si>
    <t>DIRECTOR DE FISCALIZACION</t>
  </si>
  <si>
    <t>026</t>
  </si>
  <si>
    <t xml:space="preserve">DIRECTOR DE PLANEACION </t>
  </si>
  <si>
    <t>NIVEL 12</t>
  </si>
  <si>
    <t>NIVEL 13</t>
  </si>
  <si>
    <t>029</t>
  </si>
  <si>
    <t>COORDINADOR DE EDUCACION</t>
  </si>
  <si>
    <t>030</t>
  </si>
  <si>
    <t>COORDINADOR DE SECRETARIA DE AYUNTAMIENTO</t>
  </si>
  <si>
    <t>031</t>
  </si>
  <si>
    <t>SUBDIRECTOR DES.SOCIAL</t>
  </si>
  <si>
    <t>NIVEL 14</t>
  </si>
  <si>
    <t>NIVEL 15</t>
  </si>
  <si>
    <t>033</t>
  </si>
  <si>
    <t>COORDONADOR IMAM</t>
  </si>
  <si>
    <t>034</t>
  </si>
  <si>
    <t>COORDINADOR DE INGRESOS</t>
  </si>
  <si>
    <t>035</t>
  </si>
  <si>
    <t>COORDINADOR DE CONTROL Y SEGUI</t>
  </si>
  <si>
    <t>036</t>
  </si>
  <si>
    <t>COORDINADOR CONTABLE</t>
  </si>
  <si>
    <t>037</t>
  </si>
  <si>
    <t>COORDINADOR DE NOMINA</t>
  </si>
  <si>
    <t>038</t>
  </si>
  <si>
    <t>COORD DE EGRESOS Y RAMO 33</t>
  </si>
  <si>
    <t>NIVEL 16</t>
  </si>
  <si>
    <t>039</t>
  </si>
  <si>
    <t>COORDINADOR ADMINISTRATIV</t>
  </si>
  <si>
    <t>040</t>
  </si>
  <si>
    <t>COORDINADOR RURAL</t>
  </si>
  <si>
    <t>041</t>
  </si>
  <si>
    <t>SUB DIRECTOR CASA CULTURA</t>
  </si>
  <si>
    <t>042</t>
  </si>
  <si>
    <t>COORDINADOR OPERATIVO</t>
  </si>
  <si>
    <t>043</t>
  </si>
  <si>
    <t>COORDINADOR DE COMPRAS</t>
  </si>
  <si>
    <t>044</t>
  </si>
  <si>
    <t>COORD. DE BIENES Y ADMON.</t>
  </si>
  <si>
    <t>045</t>
  </si>
  <si>
    <t>AUDITOR</t>
  </si>
  <si>
    <t>056</t>
  </si>
  <si>
    <t>COORDINADOR DE PLANEACION Y PROYECTOS</t>
  </si>
  <si>
    <t>057</t>
  </si>
  <si>
    <t>COORDINADOR DE ESTADISTICAS E INFORMACION</t>
  </si>
  <si>
    <t>046</t>
  </si>
  <si>
    <t>ENCARGADO DE GALERIA MUNICIPAL</t>
  </si>
  <si>
    <t>NIVEL 17</t>
  </si>
  <si>
    <t>047</t>
  </si>
  <si>
    <t>COORDINADOR DE ECOLOGIA</t>
  </si>
  <si>
    <t>049</t>
  </si>
  <si>
    <t>COOR. DE SUPERVISORES</t>
  </si>
  <si>
    <t>050</t>
  </si>
  <si>
    <t>COORDINADOR</t>
  </si>
  <si>
    <t>051</t>
  </si>
  <si>
    <t>COORD.AT'N A LA JUVENTUD</t>
  </si>
  <si>
    <t>052</t>
  </si>
  <si>
    <t>SUPERVISOR DEL RASTRO MUNICIPAL</t>
  </si>
  <si>
    <t>053</t>
  </si>
  <si>
    <t>DELEGADO ESCOBEDO</t>
  </si>
  <si>
    <t>054</t>
  </si>
  <si>
    <t>ASISTENTE JURIDICO</t>
  </si>
  <si>
    <t>055</t>
  </si>
  <si>
    <t>COORDINADOR DE EVENTOS</t>
  </si>
  <si>
    <t>NIVEL 18</t>
  </si>
  <si>
    <t>058</t>
  </si>
  <si>
    <t>COORDINADOR DEL ARCHIVO MUNICIPAL</t>
  </si>
  <si>
    <t>NIVEL 19</t>
  </si>
  <si>
    <t>141</t>
  </si>
  <si>
    <t>AUXILIAR ADMINISTRATIVO (A)</t>
  </si>
  <si>
    <t>062</t>
  </si>
  <si>
    <t>ENCARGADO PROG. ESP.(A)</t>
  </si>
  <si>
    <t>NIVEL 20</t>
  </si>
  <si>
    <t>063</t>
  </si>
  <si>
    <t>AUXILIAR ADMINISTRATIVO (B)</t>
  </si>
  <si>
    <t>NIVEL 21</t>
  </si>
  <si>
    <t>064</t>
  </si>
  <si>
    <t>MECANICO</t>
  </si>
  <si>
    <t>066</t>
  </si>
  <si>
    <t>SUPERV. DE DESARROLLO URB</t>
  </si>
  <si>
    <t>067</t>
  </si>
  <si>
    <t>SUPERVISOR DE ECOLOGIA</t>
  </si>
  <si>
    <t>068</t>
  </si>
  <si>
    <t>ENCARGADO DE OFICINA</t>
  </si>
  <si>
    <t>069</t>
  </si>
  <si>
    <t>ENCARGADO AREA RURAL</t>
  </si>
  <si>
    <t>070</t>
  </si>
  <si>
    <t>ENC. PROGRAMAS ESPEC (B)</t>
  </si>
  <si>
    <t>071</t>
  </si>
  <si>
    <t>ENCARGADO AREA URBANA</t>
  </si>
  <si>
    <t>072</t>
  </si>
  <si>
    <t>DELEGADO NEUTLA</t>
  </si>
  <si>
    <t>073</t>
  </si>
  <si>
    <t>COORD. SERVICIOS MUNICIPA</t>
  </si>
  <si>
    <t>074</t>
  </si>
  <si>
    <t>ASISTENTE DE COORDINACION</t>
  </si>
  <si>
    <t>NIVEL 22</t>
  </si>
  <si>
    <t>075</t>
  </si>
  <si>
    <t>ASISTENTE CONTABLE</t>
  </si>
  <si>
    <t>NIVEL 23</t>
  </si>
  <si>
    <t>076</t>
  </si>
  <si>
    <t>ENCARGADO DE PRENSA</t>
  </si>
  <si>
    <t>077</t>
  </si>
  <si>
    <t>ENCAR. EDICION Y FOTOGRAF</t>
  </si>
  <si>
    <t>NIVEL 24</t>
  </si>
  <si>
    <t>078</t>
  </si>
  <si>
    <t>PROMOTOR DE SALUD</t>
  </si>
  <si>
    <t>NIVEL 25</t>
  </si>
  <si>
    <t>142</t>
  </si>
  <si>
    <t>ASISTENTE ADMINISTRATIVO A</t>
  </si>
  <si>
    <t>NIVEL 26</t>
  </si>
  <si>
    <t>080</t>
  </si>
  <si>
    <t>ASISTENTE ADMINISTRATIVO</t>
  </si>
  <si>
    <t>082</t>
  </si>
  <si>
    <t>COORD.FOMENTO DEPORTIVO</t>
  </si>
  <si>
    <t>083</t>
  </si>
  <si>
    <t>ASISTENTE TECNICO</t>
  </si>
  <si>
    <t>084</t>
  </si>
  <si>
    <t>ASISTENTE DE DIRECCION</t>
  </si>
  <si>
    <t>085</t>
  </si>
  <si>
    <t>PROMOTOR (A)</t>
  </si>
  <si>
    <t>NIVEL 27</t>
  </si>
  <si>
    <t>086</t>
  </si>
  <si>
    <t>1ER COMANDANTE</t>
  </si>
  <si>
    <t>088</t>
  </si>
  <si>
    <t>COORD. DE PREVENCION DEL DELITO</t>
  </si>
  <si>
    <t>NIVEL 28</t>
  </si>
  <si>
    <t>089</t>
  </si>
  <si>
    <t>ALCAIDES</t>
  </si>
  <si>
    <t>NIVEL 29</t>
  </si>
  <si>
    <t>091</t>
  </si>
  <si>
    <t>AUXILIAR TECNICO</t>
  </si>
  <si>
    <t>092</t>
  </si>
  <si>
    <t>2DO COMANDANTE</t>
  </si>
  <si>
    <t>NIVEL 30</t>
  </si>
  <si>
    <t>093</t>
  </si>
  <si>
    <t>SECRETARIA (A)</t>
  </si>
  <si>
    <t>094</t>
  </si>
  <si>
    <t>SUBDELEGADO ESCOBEDO</t>
  </si>
  <si>
    <t>NIVEL 31</t>
  </si>
  <si>
    <t>095</t>
  </si>
  <si>
    <t>PATRULLEROS</t>
  </si>
  <si>
    <t>096</t>
  </si>
  <si>
    <t>RADIOPERADOR</t>
  </si>
  <si>
    <t>NIVEL 32</t>
  </si>
  <si>
    <t>NIVEL 33</t>
  </si>
  <si>
    <t>099</t>
  </si>
  <si>
    <t>AGENTES</t>
  </si>
  <si>
    <t>100</t>
  </si>
  <si>
    <t>ASISTENTE DE EVENTOS</t>
  </si>
  <si>
    <t>101</t>
  </si>
  <si>
    <t>ASISTENTE DE OFICIAL MAYOR</t>
  </si>
  <si>
    <t>103</t>
  </si>
  <si>
    <t>AUX. DE RECLUTAMIENTO</t>
  </si>
  <si>
    <t>104</t>
  </si>
  <si>
    <t>AUXILIAR ADMINISTRATIVO</t>
  </si>
  <si>
    <t>105</t>
  </si>
  <si>
    <t>AUXILIAR DE CATASTRO</t>
  </si>
  <si>
    <t>106</t>
  </si>
  <si>
    <t>BRIGADISTAS</t>
  </si>
  <si>
    <t>107</t>
  </si>
  <si>
    <t>CAJERO (B)</t>
  </si>
  <si>
    <t>108</t>
  </si>
  <si>
    <t>COMODIN</t>
  </si>
  <si>
    <t>109</t>
  </si>
  <si>
    <t>CONDUCTOR (A)</t>
  </si>
  <si>
    <t>110</t>
  </si>
  <si>
    <t>COORD. DE ALUMBRADO</t>
  </si>
  <si>
    <t>112</t>
  </si>
  <si>
    <t>DELEGADO JALPILLA</t>
  </si>
  <si>
    <t>113</t>
  </si>
  <si>
    <t>INSPECTOR</t>
  </si>
  <si>
    <t>117</t>
  </si>
  <si>
    <t>SECRETARIA (B)</t>
  </si>
  <si>
    <t>NIVEL 34</t>
  </si>
  <si>
    <t>118</t>
  </si>
  <si>
    <t>CONDUCTOR (B)</t>
  </si>
  <si>
    <t>NIVEL 35</t>
  </si>
  <si>
    <t>119</t>
  </si>
  <si>
    <t>PROMOTOR (B)</t>
  </si>
  <si>
    <t>PROMOTOR DE CULTURA</t>
  </si>
  <si>
    <t>121</t>
  </si>
  <si>
    <t>AISTENTE DE EVENTOS (B)</t>
  </si>
  <si>
    <t>NIVEL 36</t>
  </si>
  <si>
    <t>122</t>
  </si>
  <si>
    <t>ENCARGADO BIBLIOTECA</t>
  </si>
  <si>
    <t>NIVEL 37</t>
  </si>
  <si>
    <t>123</t>
  </si>
  <si>
    <t>VELADOR (A)</t>
  </si>
  <si>
    <t>NIVEL 38</t>
  </si>
  <si>
    <t>124</t>
  </si>
  <si>
    <t>ENCARGADO MTTO (A)</t>
  </si>
  <si>
    <t>125</t>
  </si>
  <si>
    <t>ASISTENTE DE OFICINA (B)</t>
  </si>
  <si>
    <t>NIVEL 39</t>
  </si>
  <si>
    <t>127</t>
  </si>
  <si>
    <t>RECAUDADOR</t>
  </si>
  <si>
    <t>128</t>
  </si>
  <si>
    <t>AUX. DE ALUMBRADO (B)</t>
  </si>
  <si>
    <t>129</t>
  </si>
  <si>
    <t>AUXILIAR DE LIMPIA</t>
  </si>
  <si>
    <t>130</t>
  </si>
  <si>
    <t>CORRALERO</t>
  </si>
  <si>
    <t>131</t>
  </si>
  <si>
    <t>ENCARGADO  MTTO (B)</t>
  </si>
  <si>
    <t>132</t>
  </si>
  <si>
    <t>INTENDENTE</t>
  </si>
  <si>
    <t>133</t>
  </si>
  <si>
    <t>JARDINERO</t>
  </si>
  <si>
    <t>134</t>
  </si>
  <si>
    <t>PANTEONERO</t>
  </si>
  <si>
    <t>NIVEL 40</t>
  </si>
  <si>
    <t>135</t>
  </si>
  <si>
    <t>AUXILIAR DE BIBLIOTECA</t>
  </si>
  <si>
    <t>136</t>
  </si>
  <si>
    <t>INSPECTOR SANITARIO</t>
  </si>
  <si>
    <t>NIVEL 41</t>
  </si>
  <si>
    <t>137</t>
  </si>
  <si>
    <t>DELEGADO SORIA</t>
  </si>
  <si>
    <t>NIVEL 42</t>
  </si>
  <si>
    <t>138</t>
  </si>
  <si>
    <t>VELADOR (B)</t>
  </si>
  <si>
    <t>139</t>
  </si>
  <si>
    <t>CRONISTA</t>
  </si>
  <si>
    <t>SUELDO DIARIO</t>
  </si>
  <si>
    <t>PERCEPCIONES MENSUALES</t>
  </si>
  <si>
    <t>GRATIFICACION FIN DE AÑO PROPORCIONAL MENSUAL</t>
  </si>
  <si>
    <t>PRIMA VACACIONAL PROPORCIONAL MENSUAL</t>
  </si>
  <si>
    <t>DIRECTOR DE OBRAS PUBLICA Y ECOLOGIA</t>
  </si>
  <si>
    <t>158</t>
  </si>
  <si>
    <t>DIRECTOR DE DESARROLLO URBANO</t>
  </si>
  <si>
    <t>143</t>
  </si>
  <si>
    <t>SUB DIRECTOR DE OBRAS A</t>
  </si>
  <si>
    <t>144</t>
  </si>
  <si>
    <t>SUB DIRECTOR OPERATIVO A</t>
  </si>
  <si>
    <t>149</t>
  </si>
  <si>
    <t>ENCARGADO QUEJAS, DENUNCIAS Y SUGERENCIAS</t>
  </si>
  <si>
    <t>150</t>
  </si>
  <si>
    <t>ENCARGADO EVALUACION Y CONTROL DE OBRA PUBLICA</t>
  </si>
  <si>
    <t>152</t>
  </si>
  <si>
    <t>ASESOR TECNICO A</t>
  </si>
  <si>
    <t>153</t>
  </si>
  <si>
    <t xml:space="preserve">COORDINADOR DE PREVENCION DEL DELITO </t>
  </si>
  <si>
    <t>159</t>
  </si>
  <si>
    <t>COORDINADOR OPERATIVO PC</t>
  </si>
  <si>
    <t>151</t>
  </si>
  <si>
    <t>ENCARGADO ASUNTOS JURIDICOS</t>
  </si>
  <si>
    <t>148</t>
  </si>
  <si>
    <t>SUPERVISOR DE OBRA (B)</t>
  </si>
  <si>
    <t>161</t>
  </si>
  <si>
    <t>ASISTENTE CONTABLE A</t>
  </si>
  <si>
    <t>160</t>
  </si>
  <si>
    <t>ASISTENTE DE CATASTRO</t>
  </si>
  <si>
    <t>147</t>
  </si>
  <si>
    <t>COORD. DE CUADRILLA Y MAQ A</t>
  </si>
  <si>
    <t>154</t>
  </si>
  <si>
    <t>ASISTENTE DE CATASTRO A</t>
  </si>
  <si>
    <t>157</t>
  </si>
  <si>
    <t>PROMOTOR DE CULTURA A</t>
  </si>
  <si>
    <t>145</t>
  </si>
  <si>
    <t>SECRETARIA</t>
  </si>
  <si>
    <t>146</t>
  </si>
  <si>
    <t>OPERADOR DE MAQUINARIA</t>
  </si>
  <si>
    <t>162</t>
  </si>
  <si>
    <t>155</t>
  </si>
  <si>
    <t>ALBAÑIL</t>
  </si>
  <si>
    <t>156</t>
  </si>
  <si>
    <t>ENCARGADO DE VIVERO</t>
  </si>
  <si>
    <t>PRESUPUESTO GENERAL DE EGRESOS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</si>
</sst>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imes New Roman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9"/>
      <name val="Calibri"/>
      <family val="2"/>
    </font>
    <font>
      <b/>
      <sz val="10"/>
      <color indexed="9"/>
      <name val="Calibri"/>
      <family val="2"/>
    </font>
    <font>
      <b/>
      <i/>
      <sz val="10"/>
      <name val="Calibri"/>
      <family val="2"/>
    </font>
    <font>
      <sz val="10"/>
      <color theme="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80A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49" fontId="4" fillId="0" borderId="0" xfId="0" applyNumberFormat="1" applyFont="1" applyFill="1" applyBorder="1" applyAlignment="1"/>
    <xf numFmtId="49" fontId="5" fillId="0" borderId="0" xfId="0" applyNumberFormat="1" applyFont="1" applyFill="1" applyBorder="1" applyAlignment="1"/>
    <xf numFmtId="165" fontId="7" fillId="0" borderId="0" xfId="1" applyNumberFormat="1" applyFont="1" applyFill="1"/>
    <xf numFmtId="0" fontId="7" fillId="0" borderId="0" xfId="1" applyFont="1" applyFill="1" applyAlignment="1">
      <alignment horizontal="center" shrinkToFit="1"/>
    </xf>
    <xf numFmtId="164" fontId="7" fillId="0" borderId="0" xfId="1" applyNumberFormat="1" applyFont="1" applyFill="1" applyAlignment="1">
      <alignment horizontal="center"/>
    </xf>
    <xf numFmtId="4" fontId="7" fillId="0" borderId="0" xfId="1" applyNumberFormat="1" applyFont="1" applyFill="1" applyAlignment="1">
      <alignment horizontal="center"/>
    </xf>
    <xf numFmtId="0" fontId="7" fillId="0" borderId="0" xfId="1" applyFont="1" applyFill="1"/>
    <xf numFmtId="4" fontId="8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/>
    <xf numFmtId="4" fontId="6" fillId="2" borderId="15" xfId="1" applyNumberFormat="1" applyFont="1" applyFill="1" applyBorder="1" applyAlignment="1">
      <alignment horizontal="center" wrapText="1" shrinkToFit="1"/>
    </xf>
    <xf numFmtId="4" fontId="6" fillId="2" borderId="17" xfId="1" applyNumberFormat="1" applyFont="1" applyFill="1" applyBorder="1" applyAlignment="1">
      <alignment horizontal="center" wrapText="1" shrinkToFit="1"/>
    </xf>
    <xf numFmtId="0" fontId="6" fillId="0" borderId="0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shrinkToFit="1"/>
    </xf>
    <xf numFmtId="4" fontId="6" fillId="0" borderId="0" xfId="1" applyNumberFormat="1" applyFont="1" applyFill="1" applyBorder="1" applyAlignment="1">
      <alignment horizontal="center" shrinkToFit="1"/>
    </xf>
    <xf numFmtId="4" fontId="9" fillId="0" borderId="0" xfId="1" applyNumberFormat="1" applyFont="1" applyFill="1" applyBorder="1" applyAlignment="1">
      <alignment horizontal="center" wrapText="1" shrinkToFit="1"/>
    </xf>
    <xf numFmtId="4" fontId="7" fillId="2" borderId="7" xfId="0" applyNumberFormat="1" applyFont="1" applyFill="1" applyBorder="1" applyAlignment="1">
      <alignment horizontal="center"/>
    </xf>
    <xf numFmtId="2" fontId="7" fillId="0" borderId="0" xfId="1" applyNumberFormat="1" applyFont="1" applyFill="1"/>
    <xf numFmtId="0" fontId="7" fillId="0" borderId="10" xfId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7" fillId="0" borderId="0" xfId="0" applyFont="1" applyBorder="1"/>
    <xf numFmtId="49" fontId="7" fillId="0" borderId="0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49" fontId="7" fillId="0" borderId="10" xfId="1" applyNumberFormat="1" applyFont="1" applyFill="1" applyBorder="1" applyAlignment="1">
      <alignment horizontal="center"/>
    </xf>
    <xf numFmtId="0" fontId="7" fillId="0" borderId="0" xfId="1" applyFont="1" applyFill="1" applyBorder="1"/>
    <xf numFmtId="4" fontId="11" fillId="0" borderId="0" xfId="1" applyNumberFormat="1" applyFont="1" applyFill="1" applyBorder="1" applyAlignment="1">
      <alignment horizontal="center"/>
    </xf>
    <xf numFmtId="4" fontId="8" fillId="0" borderId="11" xfId="1" applyNumberFormat="1" applyFont="1" applyFill="1" applyBorder="1" applyAlignment="1">
      <alignment horizontal="center"/>
    </xf>
    <xf numFmtId="4" fontId="7" fillId="0" borderId="1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wrapText="1"/>
    </xf>
    <xf numFmtId="0" fontId="7" fillId="0" borderId="0" xfId="2" applyNumberFormat="1" applyFont="1" applyFill="1" applyBorder="1" applyAlignment="1">
      <alignment horizontal="left"/>
    </xf>
    <xf numFmtId="4" fontId="11" fillId="0" borderId="0" xfId="2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left" wrapText="1"/>
    </xf>
    <xf numFmtId="4" fontId="11" fillId="0" borderId="11" xfId="1" applyNumberFormat="1" applyFont="1" applyFill="1" applyBorder="1" applyAlignment="1">
      <alignment horizontal="center"/>
    </xf>
    <xf numFmtId="49" fontId="7" fillId="0" borderId="4" xfId="1" applyNumberFormat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4" xfId="1" applyFont="1" applyFill="1" applyBorder="1"/>
    <xf numFmtId="4" fontId="11" fillId="0" borderId="4" xfId="1" applyNumberFormat="1" applyFont="1" applyFill="1" applyBorder="1" applyAlignment="1">
      <alignment horizontal="center"/>
    </xf>
    <xf numFmtId="4" fontId="8" fillId="0" borderId="4" xfId="1" applyNumberFormat="1" applyFont="1" applyFill="1" applyBorder="1" applyAlignment="1">
      <alignment horizontal="center"/>
    </xf>
    <xf numFmtId="4" fontId="8" fillId="0" borderId="13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4" fontId="7" fillId="0" borderId="0" xfId="1" applyNumberFormat="1" applyFont="1" applyFill="1" applyBorder="1"/>
    <xf numFmtId="0" fontId="7" fillId="0" borderId="0" xfId="1" applyFont="1" applyFill="1" applyAlignment="1">
      <alignment horizontal="center"/>
    </xf>
    <xf numFmtId="4" fontId="7" fillId="0" borderId="0" xfId="1" applyNumberFormat="1" applyFont="1" applyFill="1"/>
    <xf numFmtId="164" fontId="7" fillId="0" borderId="0" xfId="1" applyNumberFormat="1" applyFont="1" applyFill="1" applyBorder="1" applyAlignment="1">
      <alignment horizontal="center"/>
    </xf>
    <xf numFmtId="4" fontId="9" fillId="0" borderId="11" xfId="1" applyNumberFormat="1" applyFont="1" applyFill="1" applyBorder="1" applyAlignment="1">
      <alignment horizontal="center" wrapText="1" shrinkToFit="1"/>
    </xf>
    <xf numFmtId="4" fontId="7" fillId="2" borderId="29" xfId="0" applyNumberFormat="1" applyFont="1" applyFill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4" fontId="11" fillId="0" borderId="6" xfId="1" applyNumberFormat="1" applyFont="1" applyFill="1" applyBorder="1" applyAlignment="1">
      <alignment horizontal="center"/>
    </xf>
    <xf numFmtId="4" fontId="8" fillId="0" borderId="6" xfId="1" applyNumberFormat="1" applyFont="1" applyFill="1" applyBorder="1" applyAlignment="1">
      <alignment horizontal="center"/>
    </xf>
    <xf numFmtId="4" fontId="11" fillId="0" borderId="20" xfId="1" applyNumberFormat="1" applyFont="1" applyFill="1" applyBorder="1" applyAlignment="1">
      <alignment horizontal="center"/>
    </xf>
    <xf numFmtId="4" fontId="8" fillId="0" borderId="20" xfId="1" applyNumberFormat="1" applyFont="1" applyFill="1" applyBorder="1" applyAlignment="1">
      <alignment horizontal="center"/>
    </xf>
    <xf numFmtId="4" fontId="11" fillId="0" borderId="20" xfId="2" applyNumberFormat="1" applyFont="1" applyFill="1" applyBorder="1" applyAlignment="1">
      <alignment horizontal="center"/>
    </xf>
    <xf numFmtId="4" fontId="11" fillId="0" borderId="4" xfId="2" applyNumberFormat="1" applyFont="1" applyFill="1" applyBorder="1" applyAlignment="1">
      <alignment horizontal="center"/>
    </xf>
    <xf numFmtId="4" fontId="11" fillId="0" borderId="6" xfId="2" applyNumberFormat="1" applyFont="1" applyFill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8" fillId="0" borderId="30" xfId="1" applyNumberFormat="1" applyFont="1" applyFill="1" applyBorder="1" applyAlignment="1">
      <alignment horizontal="center"/>
    </xf>
    <xf numFmtId="4" fontId="8" fillId="0" borderId="21" xfId="1" applyNumberFormat="1" applyFont="1" applyFill="1" applyBorder="1" applyAlignment="1">
      <alignment horizontal="center"/>
    </xf>
    <xf numFmtId="4" fontId="11" fillId="0" borderId="21" xfId="1" applyNumberFormat="1" applyFont="1" applyFill="1" applyBorder="1" applyAlignment="1">
      <alignment horizontal="center"/>
    </xf>
    <xf numFmtId="4" fontId="11" fillId="0" borderId="13" xfId="1" applyNumberFormat="1" applyFont="1" applyFill="1" applyBorder="1" applyAlignment="1">
      <alignment horizontal="center"/>
    </xf>
    <xf numFmtId="164" fontId="7" fillId="3" borderId="23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 vertical="center" shrinkToFit="1"/>
    </xf>
    <xf numFmtId="0" fontId="6" fillId="3" borderId="28" xfId="1" applyFont="1" applyFill="1" applyBorder="1" applyAlignment="1">
      <alignment horizontal="center" vertical="center" shrinkToFit="1"/>
    </xf>
    <xf numFmtId="0" fontId="10" fillId="4" borderId="5" xfId="1" applyFont="1" applyFill="1" applyBorder="1" applyAlignment="1">
      <alignment horizontal="center"/>
    </xf>
    <xf numFmtId="49" fontId="10" fillId="4" borderId="6" xfId="1" applyNumberFormat="1" applyFont="1" applyFill="1" applyBorder="1" applyAlignment="1">
      <alignment horizontal="center"/>
    </xf>
    <xf numFmtId="0" fontId="7" fillId="4" borderId="6" xfId="0" applyFont="1" applyFill="1" applyBorder="1"/>
    <xf numFmtId="0" fontId="7" fillId="4" borderId="6" xfId="0" applyFont="1" applyFill="1" applyBorder="1" applyAlignment="1">
      <alignment horizontal="center"/>
    </xf>
    <xf numFmtId="4" fontId="7" fillId="4" borderId="5" xfId="0" applyNumberFormat="1" applyFont="1" applyFill="1" applyBorder="1" applyAlignment="1">
      <alignment horizontal="center"/>
    </xf>
    <xf numFmtId="4" fontId="7" fillId="4" borderId="7" xfId="0" applyNumberFormat="1" applyFont="1" applyFill="1" applyBorder="1" applyAlignment="1">
      <alignment horizontal="center"/>
    </xf>
    <xf numFmtId="4" fontId="7" fillId="4" borderId="18" xfId="0" applyNumberFormat="1" applyFont="1" applyFill="1" applyBorder="1" applyAlignment="1">
      <alignment horizontal="center"/>
    </xf>
    <xf numFmtId="4" fontId="7" fillId="4" borderId="8" xfId="0" applyNumberFormat="1" applyFont="1" applyFill="1" applyBorder="1" applyAlignment="1">
      <alignment horizontal="center"/>
    </xf>
    <xf numFmtId="4" fontId="7" fillId="4" borderId="29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5" borderId="11" xfId="0" applyNumberFormat="1" applyFont="1" applyFill="1" applyBorder="1" applyAlignment="1">
      <alignment horizontal="center"/>
    </xf>
    <xf numFmtId="49" fontId="5" fillId="5" borderId="10" xfId="0" applyNumberFormat="1" applyFont="1" applyFill="1" applyBorder="1" applyAlignment="1">
      <alignment horizontal="center"/>
    </xf>
    <xf numFmtId="49" fontId="5" fillId="5" borderId="0" xfId="0" applyNumberFormat="1" applyFont="1" applyFill="1" applyBorder="1" applyAlignment="1">
      <alignment horizontal="center"/>
    </xf>
    <xf numFmtId="49" fontId="5" fillId="5" borderId="11" xfId="0" applyNumberFormat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shrinkToFit="1"/>
    </xf>
    <xf numFmtId="0" fontId="7" fillId="5" borderId="4" xfId="1" applyFont="1" applyFill="1" applyBorder="1" applyAlignment="1">
      <alignment horizontal="center" shrinkToFit="1"/>
    </xf>
    <xf numFmtId="0" fontId="7" fillId="5" borderId="13" xfId="1" applyFont="1" applyFill="1" applyBorder="1" applyAlignment="1">
      <alignment horizontal="center" shrinkToFit="1"/>
    </xf>
    <xf numFmtId="49" fontId="4" fillId="5" borderId="19" xfId="0" applyNumberFormat="1" applyFont="1" applyFill="1" applyBorder="1" applyAlignment="1">
      <alignment horizontal="center"/>
    </xf>
    <xf numFmtId="49" fontId="4" fillId="5" borderId="20" xfId="0" applyNumberFormat="1" applyFont="1" applyFill="1" applyBorder="1" applyAlignment="1">
      <alignment horizontal="center"/>
    </xf>
    <xf numFmtId="49" fontId="4" fillId="5" borderId="21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 vertical="center" shrinkToFit="1"/>
    </xf>
    <xf numFmtId="0" fontId="12" fillId="3" borderId="9" xfId="1" applyFont="1" applyFill="1" applyBorder="1" applyAlignment="1">
      <alignment horizontal="center" vertical="center" shrinkToFit="1"/>
    </xf>
    <xf numFmtId="0" fontId="12" fillId="3" borderId="3" xfId="1" applyFont="1" applyFill="1" applyBorder="1" applyAlignment="1">
      <alignment horizontal="center" vertical="center" shrinkToFit="1"/>
    </xf>
    <xf numFmtId="0" fontId="12" fillId="3" borderId="23" xfId="1" applyFont="1" applyFill="1" applyBorder="1" applyAlignment="1">
      <alignment horizontal="center" vertical="center" wrapText="1" shrinkToFit="1"/>
    </xf>
    <xf numFmtId="0" fontId="12" fillId="3" borderId="1" xfId="1" applyFont="1" applyFill="1" applyBorder="1" applyAlignment="1">
      <alignment horizontal="center" vertical="center" wrapText="1" shrinkToFit="1"/>
    </xf>
    <xf numFmtId="0" fontId="12" fillId="3" borderId="28" xfId="1" applyFont="1" applyFill="1" applyBorder="1" applyAlignment="1">
      <alignment horizontal="center" vertical="center" wrapText="1" shrinkToFit="1"/>
    </xf>
    <xf numFmtId="0" fontId="12" fillId="3" borderId="23" xfId="1" applyFont="1" applyFill="1" applyBorder="1" applyAlignment="1">
      <alignment horizontal="center" vertical="center" shrinkToFit="1"/>
    </xf>
    <xf numFmtId="0" fontId="12" fillId="3" borderId="1" xfId="1" applyFont="1" applyFill="1" applyBorder="1" applyAlignment="1">
      <alignment horizontal="center" vertical="center" shrinkToFit="1"/>
    </xf>
    <xf numFmtId="0" fontId="12" fillId="3" borderId="28" xfId="1" applyFont="1" applyFill="1" applyBorder="1" applyAlignment="1">
      <alignment horizontal="center" vertical="center" shrinkToFit="1"/>
    </xf>
    <xf numFmtId="4" fontId="12" fillId="3" borderId="23" xfId="1" applyNumberFormat="1" applyFont="1" applyFill="1" applyBorder="1" applyAlignment="1">
      <alignment horizontal="center" vertical="center" wrapText="1" shrinkToFit="1"/>
    </xf>
    <xf numFmtId="4" fontId="12" fillId="3" borderId="1" xfId="1" applyNumberFormat="1" applyFont="1" applyFill="1" applyBorder="1" applyAlignment="1">
      <alignment horizontal="center" vertical="center" wrapText="1" shrinkToFit="1"/>
    </xf>
    <xf numFmtId="4" fontId="12" fillId="3" borderId="28" xfId="1" applyNumberFormat="1" applyFont="1" applyFill="1" applyBorder="1" applyAlignment="1">
      <alignment horizontal="center" vertical="center" wrapText="1" shrinkToFit="1"/>
    </xf>
    <xf numFmtId="4" fontId="12" fillId="3" borderId="24" xfId="1" applyNumberFormat="1" applyFont="1" applyFill="1" applyBorder="1" applyAlignment="1">
      <alignment horizontal="center"/>
    </xf>
    <xf numFmtId="4" fontId="12" fillId="3" borderId="22" xfId="1" applyNumberFormat="1" applyFont="1" applyFill="1" applyBorder="1" applyAlignment="1">
      <alignment horizontal="center"/>
    </xf>
    <xf numFmtId="4" fontId="12" fillId="3" borderId="25" xfId="1" applyNumberFormat="1" applyFont="1" applyFill="1" applyBorder="1" applyAlignment="1">
      <alignment horizontal="center"/>
    </xf>
    <xf numFmtId="4" fontId="12" fillId="3" borderId="14" xfId="1" applyNumberFormat="1" applyFont="1" applyFill="1" applyBorder="1" applyAlignment="1">
      <alignment horizontal="center" vertical="center" wrapText="1" shrinkToFit="1"/>
    </xf>
    <xf numFmtId="4" fontId="12" fillId="3" borderId="27" xfId="1" applyNumberFormat="1" applyFont="1" applyFill="1" applyBorder="1" applyAlignment="1">
      <alignment horizontal="center" vertical="center" wrapText="1" shrinkToFit="1"/>
    </xf>
    <xf numFmtId="4" fontId="12" fillId="3" borderId="16" xfId="1" applyNumberFormat="1" applyFont="1" applyFill="1" applyBorder="1" applyAlignment="1">
      <alignment horizontal="center" vertical="center" wrapText="1" shrinkToFit="1"/>
    </xf>
    <xf numFmtId="0" fontId="12" fillId="3" borderId="14" xfId="1" applyFont="1" applyFill="1" applyBorder="1" applyAlignment="1">
      <alignment horizontal="center" wrapText="1"/>
    </xf>
    <xf numFmtId="0" fontId="12" fillId="3" borderId="27" xfId="1" applyFont="1" applyFill="1" applyBorder="1" applyAlignment="1">
      <alignment horizontal="center" wrapText="1"/>
    </xf>
    <xf numFmtId="0" fontId="12" fillId="3" borderId="16" xfId="1" applyFont="1" applyFill="1" applyBorder="1" applyAlignment="1">
      <alignment horizontal="center" wrapText="1"/>
    </xf>
    <xf numFmtId="4" fontId="12" fillId="3" borderId="26" xfId="1" applyNumberFormat="1" applyFont="1" applyFill="1" applyBorder="1" applyAlignment="1">
      <alignment horizontal="center" vertical="center" wrapText="1" shrinkToFit="1"/>
    </xf>
  </cellXfs>
  <cellStyles count="7">
    <cellStyle name="Millares 2" xfId="2"/>
    <cellStyle name="Normal" xfId="0" builtinId="0"/>
    <cellStyle name="Normal 2" xfId="3"/>
    <cellStyle name="Normal 2 2" xfId="1"/>
    <cellStyle name="Normal 3" xfId="4"/>
    <cellStyle name="Normal 4 2" xfId="6"/>
    <cellStyle name="Porcentaje 2" xfId="5"/>
  </cellStyles>
  <dxfs count="0"/>
  <tableStyles count="0" defaultTableStyle="TableStyleMedium2" defaultPivotStyle="PivotStyleLight16"/>
  <colors>
    <mruColors>
      <color rgb="FFCC80A2"/>
      <color rgb="FFF2F2F2"/>
      <color rgb="FFFFFFB3"/>
      <color rgb="FF8C329E"/>
      <color rgb="FF9155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502724</xdr:colOff>
      <xdr:row>1</xdr:row>
      <xdr:rowOff>60325</xdr:rowOff>
    </xdr:from>
    <xdr:to>
      <xdr:col>11</xdr:col>
      <xdr:colOff>600075</xdr:colOff>
      <xdr:row>6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3924" y="231775"/>
          <a:ext cx="1040326" cy="1101725"/>
        </a:xfrm>
        <a:prstGeom prst="rect">
          <a:avLst/>
        </a:prstGeom>
      </xdr:spPr>
    </xdr:pic>
    <xdr:clientData/>
  </xdr:twoCellAnchor>
  <xdr:twoCellAnchor editAs="oneCell">
    <xdr:from>
      <xdr:col>1</xdr:col>
      <xdr:colOff>336550</xdr:colOff>
      <xdr:row>1</xdr:row>
      <xdr:rowOff>75140</xdr:rowOff>
    </xdr:from>
    <xdr:to>
      <xdr:col>2</xdr:col>
      <xdr:colOff>185208</xdr:colOff>
      <xdr:row>5</xdr:row>
      <xdr:rowOff>141815</xdr:rowOff>
    </xdr:to>
    <xdr:pic>
      <xdr:nvPicPr>
        <xdr:cNvPr id="3" name="Picture 2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" y="237065"/>
          <a:ext cx="696383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8"/>
  <sheetViews>
    <sheetView tabSelected="1" workbookViewId="0">
      <selection activeCell="B6" sqref="B6:L6"/>
    </sheetView>
  </sheetViews>
  <sheetFormatPr baseColWidth="10" defaultRowHeight="12.75" x14ac:dyDescent="0.2"/>
  <cols>
    <col min="1" max="1" width="4" style="7" customWidth="1"/>
    <col min="2" max="2" width="12.7109375" style="42" customWidth="1"/>
    <col min="3" max="3" width="11.140625" style="42" customWidth="1"/>
    <col min="4" max="4" width="48.140625" style="7" customWidth="1"/>
    <col min="5" max="5" width="4.42578125" style="42" hidden="1" customWidth="1"/>
    <col min="6" max="6" width="13.85546875" style="43" customWidth="1"/>
    <col min="7" max="7" width="11.7109375" style="8" bestFit="1" customWidth="1"/>
    <col min="8" max="11" width="14.140625" style="8" customWidth="1"/>
    <col min="12" max="12" width="13.7109375" style="7" customWidth="1"/>
    <col min="13" max="13" width="13.85546875" style="43" hidden="1" customWidth="1"/>
    <col min="14" max="15" width="11.42578125" style="7" hidden="1" customWidth="1"/>
    <col min="16" max="16384" width="11.42578125" style="7"/>
  </cols>
  <sheetData>
    <row r="1" spans="1:15" ht="13.5" thickBot="1" x14ac:dyDescent="0.25">
      <c r="A1" s="3"/>
      <c r="B1" s="4"/>
      <c r="C1" s="4"/>
      <c r="D1" s="5"/>
      <c r="E1" s="5"/>
      <c r="F1" s="6"/>
      <c r="G1" s="44"/>
      <c r="H1" s="44"/>
      <c r="I1" s="44"/>
      <c r="J1" s="44"/>
      <c r="K1" s="44"/>
      <c r="M1" s="6"/>
    </row>
    <row r="2" spans="1:15" ht="18.75" x14ac:dyDescent="0.3">
      <c r="A2" s="1"/>
      <c r="B2" s="81"/>
      <c r="C2" s="82"/>
      <c r="D2" s="82"/>
      <c r="E2" s="82"/>
      <c r="F2" s="82"/>
      <c r="G2" s="82"/>
      <c r="H2" s="82"/>
      <c r="I2" s="82"/>
      <c r="J2" s="82"/>
      <c r="K2" s="82"/>
      <c r="L2" s="83"/>
      <c r="M2" s="7"/>
    </row>
    <row r="3" spans="1:15" ht="18.75" x14ac:dyDescent="0.3">
      <c r="A3" s="2"/>
      <c r="B3" s="72" t="s">
        <v>1</v>
      </c>
      <c r="C3" s="73"/>
      <c r="D3" s="73"/>
      <c r="E3" s="73"/>
      <c r="F3" s="73"/>
      <c r="G3" s="73"/>
      <c r="H3" s="73"/>
      <c r="I3" s="73"/>
      <c r="J3" s="73"/>
      <c r="K3" s="73"/>
      <c r="L3" s="74"/>
      <c r="M3" s="7"/>
    </row>
    <row r="4" spans="1:15" ht="18.75" x14ac:dyDescent="0.3">
      <c r="A4" s="1"/>
      <c r="B4" s="75" t="s">
        <v>2</v>
      </c>
      <c r="C4" s="76"/>
      <c r="D4" s="76"/>
      <c r="E4" s="76"/>
      <c r="F4" s="76"/>
      <c r="G4" s="76"/>
      <c r="H4" s="76"/>
      <c r="I4" s="76"/>
      <c r="J4" s="76"/>
      <c r="K4" s="76"/>
      <c r="L4" s="77"/>
      <c r="M4" s="7"/>
    </row>
    <row r="5" spans="1:15" ht="18.75" x14ac:dyDescent="0.3">
      <c r="A5" s="2"/>
      <c r="B5" s="72" t="s">
        <v>335</v>
      </c>
      <c r="C5" s="73"/>
      <c r="D5" s="73"/>
      <c r="E5" s="73"/>
      <c r="F5" s="73"/>
      <c r="G5" s="73"/>
      <c r="H5" s="73"/>
      <c r="I5" s="73"/>
      <c r="J5" s="73"/>
      <c r="K5" s="73"/>
      <c r="L5" s="74"/>
      <c r="M5" s="7"/>
    </row>
    <row r="6" spans="1:15" ht="15.75" x14ac:dyDescent="0.25">
      <c r="B6" s="75" t="s">
        <v>3</v>
      </c>
      <c r="C6" s="76"/>
      <c r="D6" s="76"/>
      <c r="E6" s="76"/>
      <c r="F6" s="76"/>
      <c r="G6" s="76"/>
      <c r="H6" s="76"/>
      <c r="I6" s="76"/>
      <c r="J6" s="76"/>
      <c r="K6" s="76"/>
      <c r="L6" s="77"/>
      <c r="M6" s="6"/>
    </row>
    <row r="7" spans="1:15" ht="15.75" customHeight="1" thickBot="1" x14ac:dyDescent="0.25">
      <c r="B7" s="78"/>
      <c r="C7" s="79"/>
      <c r="D7" s="79"/>
      <c r="E7" s="79"/>
      <c r="F7" s="79"/>
      <c r="G7" s="79"/>
      <c r="H7" s="79"/>
      <c r="I7" s="79"/>
      <c r="J7" s="79"/>
      <c r="K7" s="79"/>
      <c r="L7" s="80"/>
      <c r="M7" s="6"/>
    </row>
    <row r="8" spans="1:15" ht="13.5" thickBot="1" x14ac:dyDescent="0.25">
      <c r="B8" s="4"/>
      <c r="C8" s="4"/>
      <c r="D8" s="5"/>
      <c r="E8" s="5"/>
      <c r="F8" s="6"/>
      <c r="M8" s="6"/>
    </row>
    <row r="9" spans="1:15" s="9" customFormat="1" ht="17.25" customHeight="1" x14ac:dyDescent="0.2">
      <c r="B9" s="84" t="s">
        <v>4</v>
      </c>
      <c r="C9" s="87" t="s">
        <v>5</v>
      </c>
      <c r="D9" s="90" t="s">
        <v>6</v>
      </c>
      <c r="E9" s="60"/>
      <c r="F9" s="93" t="s">
        <v>291</v>
      </c>
      <c r="G9" s="96" t="s">
        <v>292</v>
      </c>
      <c r="H9" s="97"/>
      <c r="I9" s="97"/>
      <c r="J9" s="98"/>
      <c r="K9" s="99" t="s">
        <v>293</v>
      </c>
      <c r="L9" s="102" t="s">
        <v>294</v>
      </c>
      <c r="M9" s="10" t="s">
        <v>7</v>
      </c>
    </row>
    <row r="10" spans="1:15" s="9" customFormat="1" ht="17.25" customHeight="1" thickBot="1" x14ac:dyDescent="0.25">
      <c r="B10" s="85"/>
      <c r="C10" s="88"/>
      <c r="D10" s="91"/>
      <c r="E10" s="61"/>
      <c r="F10" s="94"/>
      <c r="G10" s="105" t="s">
        <v>7</v>
      </c>
      <c r="H10" s="105" t="s">
        <v>8</v>
      </c>
      <c r="I10" s="105" t="s">
        <v>9</v>
      </c>
      <c r="J10" s="100" t="s">
        <v>0</v>
      </c>
      <c r="K10" s="100"/>
      <c r="L10" s="103"/>
      <c r="M10" s="11" t="s">
        <v>10</v>
      </c>
    </row>
    <row r="11" spans="1:15" s="9" customFormat="1" ht="17.25" customHeight="1" thickBot="1" x14ac:dyDescent="0.25">
      <c r="B11" s="86"/>
      <c r="C11" s="89"/>
      <c r="D11" s="92"/>
      <c r="E11" s="62"/>
      <c r="F11" s="95"/>
      <c r="G11" s="95"/>
      <c r="H11" s="95"/>
      <c r="I11" s="95"/>
      <c r="J11" s="101"/>
      <c r="K11" s="101"/>
      <c r="L11" s="104"/>
      <c r="M11" s="14"/>
    </row>
    <row r="12" spans="1:15" ht="13.5" thickBot="1" x14ac:dyDescent="0.25">
      <c r="B12" s="12"/>
      <c r="C12" s="12"/>
      <c r="D12" s="13"/>
      <c r="E12" s="13"/>
      <c r="F12" s="14"/>
      <c r="G12" s="15"/>
      <c r="H12" s="15"/>
      <c r="I12" s="15"/>
      <c r="J12" s="45"/>
      <c r="K12" s="15"/>
      <c r="L12" s="9"/>
      <c r="M12" s="16">
        <f>+M13</f>
        <v>2421.790866365654</v>
      </c>
      <c r="N12" s="7">
        <f>+ROUND((M12*1.03),2)</f>
        <v>2494.44</v>
      </c>
      <c r="O12" s="17" t="e">
        <f>+N12/F12</f>
        <v>#DIV/0!</v>
      </c>
    </row>
    <row r="13" spans="1:15" ht="13.5" thickBot="1" x14ac:dyDescent="0.25">
      <c r="B13" s="63" t="s">
        <v>11</v>
      </c>
      <c r="C13" s="64"/>
      <c r="D13" s="65"/>
      <c r="E13" s="66"/>
      <c r="F13" s="67">
        <v>2544.3288000000002</v>
      </c>
      <c r="G13" s="68">
        <f>+G14</f>
        <v>54173.060067671999</v>
      </c>
      <c r="H13" s="69">
        <f>+H14</f>
        <v>11608.512871644001</v>
      </c>
      <c r="I13" s="69">
        <f>+I14</f>
        <v>11608.512871644001</v>
      </c>
      <c r="J13" s="70">
        <f>+J14</f>
        <v>77390.085810960009</v>
      </c>
      <c r="K13" s="71">
        <f>+((0.123287671232877)*30.4)*F13</f>
        <v>9536.0049271233111</v>
      </c>
      <c r="L13" s="70">
        <f>+((F13*30*0.4)/365)*30.4</f>
        <v>2542.9346472328771</v>
      </c>
      <c r="M13" s="22">
        <v>2421.790866365654</v>
      </c>
      <c r="N13" s="7">
        <f t="shared" ref="N13:N78" si="0">+ROUND((M13*1.03),2)</f>
        <v>2494.44</v>
      </c>
      <c r="O13" s="17">
        <f t="shared" ref="O13:O78" si="1">+N13/F13</f>
        <v>0.98039215686274506</v>
      </c>
    </row>
    <row r="14" spans="1:15" ht="13.5" thickBot="1" x14ac:dyDescent="0.25">
      <c r="B14" s="18"/>
      <c r="C14" s="19" t="s">
        <v>12</v>
      </c>
      <c r="D14" s="20" t="s">
        <v>13</v>
      </c>
      <c r="E14" s="21" t="str">
        <f>+C14</f>
        <v>001</v>
      </c>
      <c r="F14" s="47">
        <v>2544.3288000000002</v>
      </c>
      <c r="G14" s="47">
        <f>+($F14*0.7)*30.4167</f>
        <v>54173.060067671999</v>
      </c>
      <c r="H14" s="47">
        <f>+($F14*0.15)*30.4167</f>
        <v>11608.512871644001</v>
      </c>
      <c r="I14" s="47">
        <f>+($F14*0.15)*30.4167</f>
        <v>11608.512871644001</v>
      </c>
      <c r="J14" s="47">
        <f>+G14+H14+I14</f>
        <v>77390.085810960009</v>
      </c>
      <c r="K14" s="47">
        <f t="shared" ref="K14:K77" si="2">+((0.123287671232877)*30.4)*F14</f>
        <v>9536.0049271233111</v>
      </c>
      <c r="L14" s="55">
        <f t="shared" ref="L14:L77" si="3">+((F14*30*0.4)/365)*30.4</f>
        <v>2542.9346472328771</v>
      </c>
      <c r="M14" s="46">
        <f>+M15</f>
        <v>1256.2644647382838</v>
      </c>
      <c r="N14" s="7">
        <f t="shared" si="0"/>
        <v>1293.95</v>
      </c>
      <c r="O14" s="17">
        <f t="shared" si="1"/>
        <v>0.50856241536078195</v>
      </c>
    </row>
    <row r="15" spans="1:15" ht="13.5" thickBot="1" x14ac:dyDescent="0.25">
      <c r="B15" s="63" t="s">
        <v>14</v>
      </c>
      <c r="C15" s="64"/>
      <c r="D15" s="65"/>
      <c r="E15" s="66"/>
      <c r="F15" s="67">
        <v>1319.8290000000002</v>
      </c>
      <c r="G15" s="68">
        <f>+G16</f>
        <v>28101.389921009999</v>
      </c>
      <c r="H15" s="69">
        <f>+H16</f>
        <v>6021.7264116450006</v>
      </c>
      <c r="I15" s="69">
        <f>+I16</f>
        <v>6021.7264116450006</v>
      </c>
      <c r="J15" s="70">
        <f>+J16</f>
        <v>40144.842744300004</v>
      </c>
      <c r="K15" s="71">
        <f t="shared" si="2"/>
        <v>4946.6467726027513</v>
      </c>
      <c r="L15" s="70">
        <f t="shared" si="3"/>
        <v>1319.1058060273974</v>
      </c>
      <c r="M15" s="25">
        <v>1256.2644647382838</v>
      </c>
      <c r="N15" s="7">
        <f t="shared" si="0"/>
        <v>1293.95</v>
      </c>
      <c r="O15" s="17">
        <f t="shared" si="1"/>
        <v>0.98039215686274495</v>
      </c>
    </row>
    <row r="16" spans="1:15" ht="13.5" thickBot="1" x14ac:dyDescent="0.25">
      <c r="B16" s="23"/>
      <c r="C16" s="19" t="s">
        <v>15</v>
      </c>
      <c r="D16" s="24" t="s">
        <v>16</v>
      </c>
      <c r="E16" s="19" t="str">
        <f>+C16</f>
        <v>002</v>
      </c>
      <c r="F16" s="48">
        <v>1319.8290000000002</v>
      </c>
      <c r="G16" s="49">
        <f>+($F16*0.7)*30.4167</f>
        <v>28101.389921009999</v>
      </c>
      <c r="H16" s="49">
        <f>+($F16*0.15)*30.4167</f>
        <v>6021.7264116450006</v>
      </c>
      <c r="I16" s="49">
        <f>+($F16*0.15)*30.4167</f>
        <v>6021.7264116450006</v>
      </c>
      <c r="J16" s="49">
        <f>+G16+H16+I16</f>
        <v>40144.842744300004</v>
      </c>
      <c r="K16" s="49">
        <f t="shared" si="2"/>
        <v>4946.6467726027513</v>
      </c>
      <c r="L16" s="56">
        <f t="shared" si="3"/>
        <v>1319.1058060273974</v>
      </c>
      <c r="M16" s="46">
        <f>+M17</f>
        <v>1222.5788228503584</v>
      </c>
      <c r="N16" s="7">
        <f t="shared" si="0"/>
        <v>1259.26</v>
      </c>
      <c r="O16" s="17">
        <f t="shared" si="1"/>
        <v>0.95410844889754642</v>
      </c>
    </row>
    <row r="17" spans="2:15" ht="13.5" thickBot="1" x14ac:dyDescent="0.25">
      <c r="B17" s="63" t="s">
        <v>17</v>
      </c>
      <c r="C17" s="64"/>
      <c r="D17" s="65"/>
      <c r="E17" s="66"/>
      <c r="F17" s="67">
        <v>1284.4452000000001</v>
      </c>
      <c r="G17" s="68">
        <f>+G18</f>
        <v>27348.009020387999</v>
      </c>
      <c r="H17" s="69">
        <f>+H18</f>
        <v>5860.2876472260004</v>
      </c>
      <c r="I17" s="69">
        <f>+I18</f>
        <v>5860.2876472260004</v>
      </c>
      <c r="J17" s="70">
        <f>+J18</f>
        <v>39068.584314840002</v>
      </c>
      <c r="K17" s="71">
        <f t="shared" si="2"/>
        <v>4814.0302290411073</v>
      </c>
      <c r="L17" s="70">
        <f t="shared" si="3"/>
        <v>1283.7413944109589</v>
      </c>
      <c r="M17" s="25">
        <v>1222.5788228503584</v>
      </c>
      <c r="N17" s="7">
        <f t="shared" si="0"/>
        <v>1259.26</v>
      </c>
      <c r="O17" s="17">
        <f t="shared" si="1"/>
        <v>0.98039215686274506</v>
      </c>
    </row>
    <row r="18" spans="2:15" ht="13.5" thickBot="1" x14ac:dyDescent="0.25">
      <c r="B18" s="27"/>
      <c r="C18" s="19" t="s">
        <v>18</v>
      </c>
      <c r="D18" s="28" t="s">
        <v>19</v>
      </c>
      <c r="E18" s="19" t="str">
        <f>+C18</f>
        <v>003</v>
      </c>
      <c r="F18" s="48">
        <v>1284.4452000000001</v>
      </c>
      <c r="G18" s="49">
        <f t="shared" ref="G18:G101" si="4">+($F18*0.7)*30.4167</f>
        <v>27348.009020387999</v>
      </c>
      <c r="H18" s="49">
        <f t="shared" ref="H18:I66" si="5">+($F18*0.15)*30.4167</f>
        <v>5860.2876472260004</v>
      </c>
      <c r="I18" s="49">
        <f t="shared" si="5"/>
        <v>5860.2876472260004</v>
      </c>
      <c r="J18" s="49">
        <f t="shared" ref="J18:J101" si="6">+G18+H18+I18</f>
        <v>39068.584314840002</v>
      </c>
      <c r="K18" s="49">
        <f t="shared" si="2"/>
        <v>4814.0302290411073</v>
      </c>
      <c r="L18" s="56">
        <f t="shared" si="3"/>
        <v>1283.7413944109589</v>
      </c>
      <c r="M18" s="46">
        <f>+M19</f>
        <v>1177.2981257077533</v>
      </c>
      <c r="N18" s="7">
        <f t="shared" si="0"/>
        <v>1212.6199999999999</v>
      </c>
      <c r="O18" s="17">
        <f t="shared" si="1"/>
        <v>0.94408075953726933</v>
      </c>
    </row>
    <row r="19" spans="2:15" ht="13.5" thickBot="1" x14ac:dyDescent="0.25">
      <c r="B19" s="63" t="s">
        <v>20</v>
      </c>
      <c r="C19" s="64"/>
      <c r="D19" s="65"/>
      <c r="E19" s="66"/>
      <c r="F19" s="67">
        <v>1236.8724</v>
      </c>
      <c r="G19" s="68">
        <f>+G20</f>
        <v>26335.103710355997</v>
      </c>
      <c r="H19" s="69">
        <f>+H20</f>
        <v>5643.2365093619992</v>
      </c>
      <c r="I19" s="69">
        <f>+I20</f>
        <v>5643.2365093619992</v>
      </c>
      <c r="J19" s="70">
        <f>+J20</f>
        <v>37621.576729079999</v>
      </c>
      <c r="K19" s="71">
        <f t="shared" si="2"/>
        <v>4635.7299813698737</v>
      </c>
      <c r="L19" s="70">
        <f t="shared" si="3"/>
        <v>1236.1946616986302</v>
      </c>
      <c r="M19" s="25">
        <v>1177.2981257077533</v>
      </c>
      <c r="N19" s="7">
        <f t="shared" si="0"/>
        <v>1212.6199999999999</v>
      </c>
      <c r="O19" s="17">
        <f t="shared" si="1"/>
        <v>0.98039215686274506</v>
      </c>
    </row>
    <row r="20" spans="2:15" x14ac:dyDescent="0.2">
      <c r="B20" s="27"/>
      <c r="C20" s="19" t="s">
        <v>21</v>
      </c>
      <c r="D20" s="29" t="s">
        <v>295</v>
      </c>
      <c r="E20" s="19" t="str">
        <f>+C20</f>
        <v>004</v>
      </c>
      <c r="F20" s="50">
        <v>1236.8724</v>
      </c>
      <c r="G20" s="51">
        <f t="shared" si="4"/>
        <v>26335.103710355997</v>
      </c>
      <c r="H20" s="51">
        <f t="shared" si="5"/>
        <v>5643.2365093619992</v>
      </c>
      <c r="I20" s="51">
        <f t="shared" si="5"/>
        <v>5643.2365093619992</v>
      </c>
      <c r="J20" s="51">
        <f t="shared" si="6"/>
        <v>37621.576729079999</v>
      </c>
      <c r="K20" s="51">
        <f t="shared" si="2"/>
        <v>4635.7299813698737</v>
      </c>
      <c r="L20" s="57">
        <f t="shared" si="3"/>
        <v>1236.1946616986302</v>
      </c>
      <c r="M20" s="25">
        <v>1177.2981257077527</v>
      </c>
      <c r="N20" s="7">
        <f t="shared" si="0"/>
        <v>1212.6199999999999</v>
      </c>
      <c r="O20" s="17">
        <f t="shared" si="1"/>
        <v>0.98039215686274506</v>
      </c>
    </row>
    <row r="21" spans="2:15" ht="13.5" thickBot="1" x14ac:dyDescent="0.25">
      <c r="B21" s="18"/>
      <c r="C21" s="19" t="s">
        <v>22</v>
      </c>
      <c r="D21" s="24" t="s">
        <v>23</v>
      </c>
      <c r="E21" s="19" t="str">
        <f>+C21</f>
        <v>005</v>
      </c>
      <c r="F21" s="25">
        <v>1236.8724</v>
      </c>
      <c r="G21" s="8">
        <f t="shared" si="4"/>
        <v>26335.103710355997</v>
      </c>
      <c r="H21" s="8">
        <f t="shared" si="5"/>
        <v>5643.2365093619992</v>
      </c>
      <c r="I21" s="8">
        <f t="shared" si="5"/>
        <v>5643.2365093619992</v>
      </c>
      <c r="J21" s="8">
        <f t="shared" si="6"/>
        <v>37621.576729079999</v>
      </c>
      <c r="K21" s="8">
        <f t="shared" si="2"/>
        <v>4635.7299813698737</v>
      </c>
      <c r="L21" s="26">
        <f t="shared" si="3"/>
        <v>1236.1946616986302</v>
      </c>
      <c r="M21" s="25">
        <v>1177.2981257077527</v>
      </c>
      <c r="N21" s="7">
        <f t="shared" si="0"/>
        <v>1212.6199999999999</v>
      </c>
      <c r="O21" s="17">
        <f t="shared" si="1"/>
        <v>0.98039215686274506</v>
      </c>
    </row>
    <row r="22" spans="2:15" ht="13.5" thickBot="1" x14ac:dyDescent="0.25">
      <c r="B22" s="27"/>
      <c r="C22" s="19" t="s">
        <v>24</v>
      </c>
      <c r="D22" s="24" t="s">
        <v>25</v>
      </c>
      <c r="E22" s="19" t="str">
        <f>+C22</f>
        <v>006</v>
      </c>
      <c r="F22" s="37">
        <v>1236.8724</v>
      </c>
      <c r="G22" s="38">
        <f t="shared" si="4"/>
        <v>26335.103710355997</v>
      </c>
      <c r="H22" s="38">
        <f t="shared" si="5"/>
        <v>5643.2365093619992</v>
      </c>
      <c r="I22" s="38">
        <f t="shared" si="5"/>
        <v>5643.2365093619992</v>
      </c>
      <c r="J22" s="38">
        <f t="shared" si="6"/>
        <v>37621.576729079999</v>
      </c>
      <c r="K22" s="38">
        <f t="shared" si="2"/>
        <v>4635.7299813698737</v>
      </c>
      <c r="L22" s="39">
        <f t="shared" si="3"/>
        <v>1236.1946616986302</v>
      </c>
      <c r="M22" s="46">
        <f>+M23</f>
        <v>1130.6256971431205</v>
      </c>
      <c r="N22" s="7">
        <f t="shared" si="0"/>
        <v>1164.54</v>
      </c>
      <c r="O22" s="17">
        <f t="shared" si="1"/>
        <v>0.9415199174951272</v>
      </c>
    </row>
    <row r="23" spans="2:15" ht="13.5" thickBot="1" x14ac:dyDescent="0.25">
      <c r="B23" s="63" t="s">
        <v>26</v>
      </c>
      <c r="C23" s="64"/>
      <c r="D23" s="65"/>
      <c r="E23" s="66"/>
      <c r="F23" s="67">
        <v>1187.8308</v>
      </c>
      <c r="G23" s="68">
        <f>+G24</f>
        <v>25290.925166051999</v>
      </c>
      <c r="H23" s="69">
        <f>+H24</f>
        <v>5419.4839641539993</v>
      </c>
      <c r="I23" s="69">
        <f>+I24</f>
        <v>5419.4839641539993</v>
      </c>
      <c r="J23" s="70">
        <f>+J24</f>
        <v>36129.893094359999</v>
      </c>
      <c r="K23" s="71">
        <f t="shared" si="2"/>
        <v>4451.9247517808317</v>
      </c>
      <c r="L23" s="70">
        <f t="shared" si="3"/>
        <v>1187.1799338082189</v>
      </c>
      <c r="M23" s="25">
        <v>1130.6256971431205</v>
      </c>
      <c r="N23" s="7">
        <f t="shared" si="0"/>
        <v>1164.54</v>
      </c>
      <c r="O23" s="17">
        <f t="shared" si="1"/>
        <v>0.98039215686274506</v>
      </c>
    </row>
    <row r="24" spans="2:15" ht="13.5" thickBot="1" x14ac:dyDescent="0.25">
      <c r="B24" s="27"/>
      <c r="C24" s="19" t="s">
        <v>27</v>
      </c>
      <c r="D24" s="24" t="s">
        <v>28</v>
      </c>
      <c r="E24" s="19" t="str">
        <f>+C24</f>
        <v>007</v>
      </c>
      <c r="F24" s="48">
        <v>1187.8308</v>
      </c>
      <c r="G24" s="49">
        <f t="shared" si="4"/>
        <v>25290.925166051999</v>
      </c>
      <c r="H24" s="49">
        <f t="shared" si="5"/>
        <v>5419.4839641539993</v>
      </c>
      <c r="I24" s="49">
        <f t="shared" si="5"/>
        <v>5419.4839641539993</v>
      </c>
      <c r="J24" s="49">
        <f t="shared" si="6"/>
        <v>36129.893094359999</v>
      </c>
      <c r="K24" s="49">
        <f t="shared" si="2"/>
        <v>4451.9247517808317</v>
      </c>
      <c r="L24" s="56">
        <f t="shared" si="3"/>
        <v>1187.1799338082189</v>
      </c>
      <c r="M24" s="46">
        <f>+M25</f>
        <v>982.88623247076578</v>
      </c>
      <c r="N24" s="7">
        <f t="shared" si="0"/>
        <v>1012.37</v>
      </c>
      <c r="O24" s="17">
        <f t="shared" si="1"/>
        <v>0.85228468566398519</v>
      </c>
    </row>
    <row r="25" spans="2:15" ht="13.5" thickBot="1" x14ac:dyDescent="0.25">
      <c r="B25" s="63" t="s">
        <v>29</v>
      </c>
      <c r="C25" s="64"/>
      <c r="D25" s="65"/>
      <c r="E25" s="66"/>
      <c r="F25" s="67">
        <v>1032.6174000000001</v>
      </c>
      <c r="G25" s="68">
        <f>+G26</f>
        <v>21986.169569406</v>
      </c>
      <c r="H25" s="69">
        <f>+H26</f>
        <v>4711.3220505870004</v>
      </c>
      <c r="I25" s="69">
        <f>+I26</f>
        <v>4711.3220505870004</v>
      </c>
      <c r="J25" s="70">
        <f>+J26</f>
        <v>31408.813670580003</v>
      </c>
      <c r="K25" s="71">
        <f t="shared" si="2"/>
        <v>3870.1934334246666</v>
      </c>
      <c r="L25" s="70">
        <f t="shared" si="3"/>
        <v>1032.0515822465754</v>
      </c>
      <c r="M25" s="25">
        <v>982.88623247076578</v>
      </c>
      <c r="N25" s="7">
        <f t="shared" si="0"/>
        <v>1012.37</v>
      </c>
      <c r="O25" s="17">
        <f t="shared" si="1"/>
        <v>0.98039215686274506</v>
      </c>
    </row>
    <row r="26" spans="2:15" x14ac:dyDescent="0.2">
      <c r="B26" s="18"/>
      <c r="C26" s="19" t="s">
        <v>30</v>
      </c>
      <c r="D26" s="24" t="s">
        <v>31</v>
      </c>
      <c r="E26" s="19" t="str">
        <f>+C26</f>
        <v>008</v>
      </c>
      <c r="F26" s="50">
        <v>1032.6174000000001</v>
      </c>
      <c r="G26" s="51">
        <f t="shared" si="4"/>
        <v>21986.169569406</v>
      </c>
      <c r="H26" s="51">
        <f t="shared" si="5"/>
        <v>4711.3220505870004</v>
      </c>
      <c r="I26" s="51">
        <f t="shared" si="5"/>
        <v>4711.3220505870004</v>
      </c>
      <c r="J26" s="51">
        <f t="shared" si="6"/>
        <v>31408.813670580003</v>
      </c>
      <c r="K26" s="51">
        <f t="shared" si="2"/>
        <v>3870.1934334246666</v>
      </c>
      <c r="L26" s="57">
        <f t="shared" si="3"/>
        <v>1032.0515822465754</v>
      </c>
      <c r="M26" s="25">
        <v>982.88623247076578</v>
      </c>
      <c r="N26" s="7">
        <f t="shared" si="0"/>
        <v>1012.37</v>
      </c>
      <c r="O26" s="17">
        <f t="shared" si="1"/>
        <v>0.98039215686274506</v>
      </c>
    </row>
    <row r="27" spans="2:15" x14ac:dyDescent="0.2">
      <c r="B27" s="27"/>
      <c r="C27" s="19" t="s">
        <v>32</v>
      </c>
      <c r="D27" s="28" t="s">
        <v>33</v>
      </c>
      <c r="E27" s="19" t="str">
        <f>+C27</f>
        <v>009</v>
      </c>
      <c r="F27" s="25">
        <v>1032.6174000000001</v>
      </c>
      <c r="G27" s="8">
        <f t="shared" si="4"/>
        <v>21986.169569406</v>
      </c>
      <c r="H27" s="8">
        <f t="shared" si="5"/>
        <v>4711.3220505870004</v>
      </c>
      <c r="I27" s="8">
        <f t="shared" si="5"/>
        <v>4711.3220505870004</v>
      </c>
      <c r="J27" s="8">
        <f t="shared" si="6"/>
        <v>31408.813670580003</v>
      </c>
      <c r="K27" s="8">
        <f t="shared" si="2"/>
        <v>3870.1934334246666</v>
      </c>
      <c r="L27" s="26">
        <f t="shared" si="3"/>
        <v>1032.0515822465754</v>
      </c>
      <c r="M27" s="25">
        <v>982.88623247076578</v>
      </c>
      <c r="N27" s="7">
        <f t="shared" si="0"/>
        <v>1012.37</v>
      </c>
      <c r="O27" s="17">
        <f t="shared" si="1"/>
        <v>0.98039215686274506</v>
      </c>
    </row>
    <row r="28" spans="2:15" ht="13.5" thickBot="1" x14ac:dyDescent="0.25">
      <c r="B28" s="27"/>
      <c r="C28" s="19" t="s">
        <v>34</v>
      </c>
      <c r="D28" s="24" t="s">
        <v>35</v>
      </c>
      <c r="E28" s="19" t="str">
        <f>+C28</f>
        <v>010</v>
      </c>
      <c r="F28" s="25">
        <v>1032.6174000000001</v>
      </c>
      <c r="G28" s="8">
        <f t="shared" si="4"/>
        <v>21986.169569406</v>
      </c>
      <c r="H28" s="8">
        <f t="shared" si="5"/>
        <v>4711.3220505870004</v>
      </c>
      <c r="I28" s="8">
        <f t="shared" si="5"/>
        <v>4711.3220505870004</v>
      </c>
      <c r="J28" s="8">
        <f t="shared" si="6"/>
        <v>31408.813670580003</v>
      </c>
      <c r="K28" s="8">
        <f t="shared" si="2"/>
        <v>3870.1934334246666</v>
      </c>
      <c r="L28" s="26">
        <f t="shared" si="3"/>
        <v>1032.0515822465754</v>
      </c>
      <c r="M28" s="25">
        <v>982.88623247076578</v>
      </c>
      <c r="N28" s="7">
        <f t="shared" si="0"/>
        <v>1012.37</v>
      </c>
      <c r="O28" s="17">
        <f t="shared" si="1"/>
        <v>0.98039215686274506</v>
      </c>
    </row>
    <row r="29" spans="2:15" ht="13.5" thickBot="1" x14ac:dyDescent="0.25">
      <c r="B29" s="18"/>
      <c r="C29" s="19" t="s">
        <v>36</v>
      </c>
      <c r="D29" s="24" t="s">
        <v>37</v>
      </c>
      <c r="E29" s="19" t="str">
        <f>+C29</f>
        <v>011</v>
      </c>
      <c r="F29" s="37">
        <v>1032.6174000000001</v>
      </c>
      <c r="G29" s="38">
        <f t="shared" si="4"/>
        <v>21986.169569406</v>
      </c>
      <c r="H29" s="38">
        <f t="shared" si="5"/>
        <v>4711.3220505870004</v>
      </c>
      <c r="I29" s="38">
        <f t="shared" si="5"/>
        <v>4711.3220505870004</v>
      </c>
      <c r="J29" s="38">
        <f t="shared" si="6"/>
        <v>31408.813670580003</v>
      </c>
      <c r="K29" s="38">
        <f t="shared" si="2"/>
        <v>3870.1934334246666</v>
      </c>
      <c r="L29" s="39">
        <f t="shared" si="3"/>
        <v>1032.0515822465754</v>
      </c>
      <c r="M29" s="46">
        <f>+M30</f>
        <v>954.25948311902209</v>
      </c>
      <c r="N29" s="7">
        <f t="shared" si="0"/>
        <v>982.89</v>
      </c>
      <c r="O29" s="17">
        <f t="shared" si="1"/>
        <v>0.95184334488262534</v>
      </c>
    </row>
    <row r="30" spans="2:15" ht="13.5" thickBot="1" x14ac:dyDescent="0.25">
      <c r="B30" s="63" t="s">
        <v>38</v>
      </c>
      <c r="C30" s="64"/>
      <c r="D30" s="65"/>
      <c r="E30" s="66"/>
      <c r="F30" s="67">
        <v>928.52640000000008</v>
      </c>
      <c r="G30" s="68">
        <f>+G31</f>
        <v>19769.896265616</v>
      </c>
      <c r="H30" s="69">
        <f>+H31</f>
        <v>4236.4063426319999</v>
      </c>
      <c r="I30" s="69">
        <f>+I31</f>
        <v>4236.4063426319999</v>
      </c>
      <c r="J30" s="70">
        <f>+J31</f>
        <v>28242.708950879998</v>
      </c>
      <c r="K30" s="71">
        <f t="shared" si="2"/>
        <v>3480.0660690411041</v>
      </c>
      <c r="L30" s="70">
        <f t="shared" si="3"/>
        <v>928.0176184109589</v>
      </c>
      <c r="M30" s="25">
        <v>954.25948311902209</v>
      </c>
      <c r="N30" s="7">
        <f t="shared" si="0"/>
        <v>982.89</v>
      </c>
      <c r="O30" s="17">
        <f t="shared" si="1"/>
        <v>1.0585482545245886</v>
      </c>
    </row>
    <row r="31" spans="2:15" ht="13.5" thickBot="1" x14ac:dyDescent="0.25">
      <c r="B31" s="27"/>
      <c r="C31" s="19" t="s">
        <v>40</v>
      </c>
      <c r="D31" s="30" t="s">
        <v>41</v>
      </c>
      <c r="E31" s="19" t="str">
        <f>+C31</f>
        <v>013</v>
      </c>
      <c r="F31" s="52">
        <v>928.52640000000008</v>
      </c>
      <c r="G31" s="51">
        <f t="shared" si="4"/>
        <v>19769.896265616</v>
      </c>
      <c r="H31" s="51">
        <f t="shared" si="5"/>
        <v>4236.4063426319999</v>
      </c>
      <c r="I31" s="51">
        <f t="shared" si="5"/>
        <v>4236.4063426319999</v>
      </c>
      <c r="J31" s="51">
        <f t="shared" si="6"/>
        <v>28242.708950879998</v>
      </c>
      <c r="K31" s="51">
        <f t="shared" si="2"/>
        <v>3480.0660690411041</v>
      </c>
      <c r="L31" s="57">
        <f t="shared" si="3"/>
        <v>928.0176184109589</v>
      </c>
      <c r="M31" s="46">
        <f>+M32</f>
        <v>883.80564479999998</v>
      </c>
      <c r="N31" s="7">
        <f t="shared" si="0"/>
        <v>910.32</v>
      </c>
      <c r="O31" s="17">
        <f t="shared" si="1"/>
        <v>0.98039215686274506</v>
      </c>
    </row>
    <row r="32" spans="2:15" ht="13.5" thickBot="1" x14ac:dyDescent="0.25">
      <c r="B32" s="27"/>
      <c r="C32" s="19" t="s">
        <v>42</v>
      </c>
      <c r="D32" s="30" t="s">
        <v>43</v>
      </c>
      <c r="E32" s="19" t="str">
        <f>+C32</f>
        <v>014</v>
      </c>
      <c r="F32" s="53">
        <v>928.52640000000008</v>
      </c>
      <c r="G32" s="38">
        <f t="shared" si="4"/>
        <v>19769.896265616</v>
      </c>
      <c r="H32" s="38">
        <f t="shared" si="5"/>
        <v>4236.4063426319999</v>
      </c>
      <c r="I32" s="38">
        <f t="shared" si="5"/>
        <v>4236.4063426319999</v>
      </c>
      <c r="J32" s="38">
        <f>+G32+H32+I32</f>
        <v>28242.708950879998</v>
      </c>
      <c r="K32" s="38">
        <f t="shared" si="2"/>
        <v>3480.0660690411041</v>
      </c>
      <c r="L32" s="39">
        <f t="shared" si="3"/>
        <v>928.0176184109589</v>
      </c>
      <c r="M32" s="31">
        <v>883.80564479999998</v>
      </c>
      <c r="N32" s="7">
        <f t="shared" si="0"/>
        <v>910.32</v>
      </c>
      <c r="O32" s="17">
        <f t="shared" si="1"/>
        <v>0.98039215686274506</v>
      </c>
    </row>
    <row r="33" spans="2:15" ht="13.5" thickBot="1" x14ac:dyDescent="0.25">
      <c r="B33" s="63" t="s">
        <v>39</v>
      </c>
      <c r="C33" s="64"/>
      <c r="D33" s="65"/>
      <c r="E33" s="66"/>
      <c r="F33" s="67">
        <v>886.32900000000006</v>
      </c>
      <c r="G33" s="68">
        <f>+G34</f>
        <v>18871.442306009998</v>
      </c>
      <c r="H33" s="69">
        <f>+H34</f>
        <v>4043.8804941450003</v>
      </c>
      <c r="I33" s="69">
        <f>+I34</f>
        <v>4043.8804941450003</v>
      </c>
      <c r="J33" s="70">
        <f>+J34</f>
        <v>26959.203294299998</v>
      </c>
      <c r="K33" s="71">
        <f t="shared" si="2"/>
        <v>3321.912526027405</v>
      </c>
      <c r="L33" s="70">
        <f t="shared" si="3"/>
        <v>885.84334027397279</v>
      </c>
      <c r="M33" s="31">
        <v>883.80564479999998</v>
      </c>
      <c r="N33" s="7">
        <f t="shared" si="0"/>
        <v>910.32</v>
      </c>
      <c r="O33" s="17">
        <f t="shared" si="1"/>
        <v>1.027067826958161</v>
      </c>
    </row>
    <row r="34" spans="2:15" ht="13.5" thickBot="1" x14ac:dyDescent="0.25">
      <c r="B34" s="27"/>
      <c r="C34" s="19" t="s">
        <v>45</v>
      </c>
      <c r="D34" s="24" t="s">
        <v>46</v>
      </c>
      <c r="E34" s="19" t="str">
        <f>+C34</f>
        <v>015</v>
      </c>
      <c r="F34" s="48">
        <v>886.32900000000006</v>
      </c>
      <c r="G34" s="49">
        <f t="shared" si="4"/>
        <v>18871.442306009998</v>
      </c>
      <c r="H34" s="49">
        <f t="shared" si="5"/>
        <v>4043.8804941450003</v>
      </c>
      <c r="I34" s="49">
        <f t="shared" si="5"/>
        <v>4043.8804941450003</v>
      </c>
      <c r="J34" s="49">
        <f t="shared" si="6"/>
        <v>26959.203294299998</v>
      </c>
      <c r="K34" s="49">
        <f t="shared" si="2"/>
        <v>3321.912526027405</v>
      </c>
      <c r="L34" s="56">
        <f t="shared" si="3"/>
        <v>885.84334027397279</v>
      </c>
      <c r="M34" s="46">
        <f>+M35</f>
        <v>843.63675135999995</v>
      </c>
      <c r="N34" s="7">
        <f t="shared" si="0"/>
        <v>868.95</v>
      </c>
      <c r="O34" s="17">
        <f t="shared" si="1"/>
        <v>0.98039215686274506</v>
      </c>
    </row>
    <row r="35" spans="2:15" ht="13.5" thickBot="1" x14ac:dyDescent="0.25">
      <c r="B35" s="63" t="s">
        <v>44</v>
      </c>
      <c r="C35" s="64"/>
      <c r="D35" s="65"/>
      <c r="E35" s="66"/>
      <c r="F35" s="67">
        <v>844.12140000000011</v>
      </c>
      <c r="G35" s="68">
        <f>+G36</f>
        <v>17972.771171166001</v>
      </c>
      <c r="H35" s="69">
        <f>+H36</f>
        <v>3851.308108107</v>
      </c>
      <c r="I35" s="69">
        <f>+I36</f>
        <v>3851.308108107</v>
      </c>
      <c r="J35" s="70">
        <f>+J36</f>
        <v>25675.387387380004</v>
      </c>
      <c r="K35" s="71">
        <f t="shared" si="2"/>
        <v>3163.7207539726105</v>
      </c>
      <c r="L35" s="70">
        <f t="shared" si="3"/>
        <v>843.65886772602744</v>
      </c>
      <c r="M35" s="25">
        <v>843.63675135999995</v>
      </c>
      <c r="N35" s="7">
        <f t="shared" si="0"/>
        <v>868.95</v>
      </c>
      <c r="O35" s="17">
        <f t="shared" si="1"/>
        <v>1.029413541701466</v>
      </c>
    </row>
    <row r="36" spans="2:15" ht="26.25" thickBot="1" x14ac:dyDescent="0.25">
      <c r="B36" s="18"/>
      <c r="C36" s="19" t="s">
        <v>48</v>
      </c>
      <c r="D36" s="29" t="s">
        <v>49</v>
      </c>
      <c r="E36" s="19" t="str">
        <f t="shared" ref="E36:E43" si="7">+C36</f>
        <v>016</v>
      </c>
      <c r="F36" s="50">
        <v>844.12140000000011</v>
      </c>
      <c r="G36" s="51">
        <f t="shared" si="4"/>
        <v>17972.771171166001</v>
      </c>
      <c r="H36" s="51">
        <f t="shared" si="5"/>
        <v>3851.308108107</v>
      </c>
      <c r="I36" s="51">
        <f t="shared" si="5"/>
        <v>3851.308108107</v>
      </c>
      <c r="J36" s="51">
        <f t="shared" si="6"/>
        <v>25675.387387380004</v>
      </c>
      <c r="K36" s="51">
        <f t="shared" si="2"/>
        <v>3163.7207539726105</v>
      </c>
      <c r="L36" s="57">
        <f t="shared" si="3"/>
        <v>843.65886772602744</v>
      </c>
      <c r="M36" s="46">
        <f>+M37</f>
        <v>803.46346528429979</v>
      </c>
      <c r="N36" s="7">
        <f t="shared" si="0"/>
        <v>827.57</v>
      </c>
      <c r="O36" s="17">
        <f t="shared" si="1"/>
        <v>0.98039215686274506</v>
      </c>
    </row>
    <row r="37" spans="2:15" ht="25.5" x14ac:dyDescent="0.2">
      <c r="B37" s="27"/>
      <c r="C37" s="19" t="s">
        <v>50</v>
      </c>
      <c r="D37" s="32" t="s">
        <v>51</v>
      </c>
      <c r="E37" s="19" t="str">
        <f t="shared" si="7"/>
        <v>017</v>
      </c>
      <c r="F37" s="31">
        <v>844.12140000000011</v>
      </c>
      <c r="G37" s="8">
        <f t="shared" si="4"/>
        <v>17972.771171166001</v>
      </c>
      <c r="H37" s="8">
        <f t="shared" si="5"/>
        <v>3851.308108107</v>
      </c>
      <c r="I37" s="8">
        <f t="shared" si="5"/>
        <v>3851.308108107</v>
      </c>
      <c r="J37" s="8">
        <f t="shared" si="6"/>
        <v>25675.387387380004</v>
      </c>
      <c r="K37" s="8">
        <f t="shared" si="2"/>
        <v>3163.7207539726105</v>
      </c>
      <c r="L37" s="26">
        <f t="shared" si="3"/>
        <v>843.65886772602744</v>
      </c>
      <c r="M37" s="25">
        <v>803.46346528429979</v>
      </c>
      <c r="N37" s="7">
        <f t="shared" si="0"/>
        <v>827.57</v>
      </c>
      <c r="O37" s="17">
        <f t="shared" si="1"/>
        <v>0.98039215686274506</v>
      </c>
    </row>
    <row r="38" spans="2:15" x14ac:dyDescent="0.2">
      <c r="B38" s="27"/>
      <c r="C38" s="19" t="s">
        <v>52</v>
      </c>
      <c r="D38" s="29" t="s">
        <v>53</v>
      </c>
      <c r="E38" s="19" t="str">
        <f t="shared" si="7"/>
        <v>018</v>
      </c>
      <c r="F38" s="25">
        <v>844.12140000000011</v>
      </c>
      <c r="G38" s="8">
        <f t="shared" si="4"/>
        <v>17972.771171166001</v>
      </c>
      <c r="H38" s="8">
        <f t="shared" si="5"/>
        <v>3851.308108107</v>
      </c>
      <c r="I38" s="8">
        <f t="shared" si="5"/>
        <v>3851.308108107</v>
      </c>
      <c r="J38" s="8">
        <f t="shared" si="6"/>
        <v>25675.387387380004</v>
      </c>
      <c r="K38" s="8">
        <f t="shared" si="2"/>
        <v>3163.7207539726105</v>
      </c>
      <c r="L38" s="26">
        <f t="shared" si="3"/>
        <v>843.65886772602744</v>
      </c>
      <c r="M38" s="31">
        <v>803.46346528429979</v>
      </c>
      <c r="N38" s="7">
        <f t="shared" si="0"/>
        <v>827.57</v>
      </c>
      <c r="O38" s="17">
        <f t="shared" si="1"/>
        <v>0.98039215686274506</v>
      </c>
    </row>
    <row r="39" spans="2:15" x14ac:dyDescent="0.2">
      <c r="B39" s="18"/>
      <c r="C39" s="19" t="s">
        <v>54</v>
      </c>
      <c r="D39" s="29" t="s">
        <v>55</v>
      </c>
      <c r="E39" s="19" t="str">
        <f t="shared" si="7"/>
        <v>019</v>
      </c>
      <c r="F39" s="25">
        <v>844.12140000000011</v>
      </c>
      <c r="G39" s="8">
        <f t="shared" si="4"/>
        <v>17972.771171166001</v>
      </c>
      <c r="H39" s="8">
        <f t="shared" si="5"/>
        <v>3851.308108107</v>
      </c>
      <c r="I39" s="8">
        <f t="shared" si="5"/>
        <v>3851.308108107</v>
      </c>
      <c r="J39" s="8">
        <f t="shared" si="6"/>
        <v>25675.387387380004</v>
      </c>
      <c r="K39" s="8">
        <f t="shared" si="2"/>
        <v>3163.7207539726105</v>
      </c>
      <c r="L39" s="26">
        <f t="shared" si="3"/>
        <v>843.65886772602744</v>
      </c>
      <c r="M39" s="25">
        <v>803.46346528429979</v>
      </c>
      <c r="N39" s="7">
        <f t="shared" si="0"/>
        <v>827.57</v>
      </c>
      <c r="O39" s="17">
        <f t="shared" si="1"/>
        <v>0.98039215686274506</v>
      </c>
    </row>
    <row r="40" spans="2:15" x14ac:dyDescent="0.2">
      <c r="B40" s="18"/>
      <c r="C40" s="19" t="s">
        <v>296</v>
      </c>
      <c r="D40" s="29" t="s">
        <v>297</v>
      </c>
      <c r="E40" s="19" t="str">
        <f t="shared" si="7"/>
        <v>158</v>
      </c>
      <c r="F40" s="25">
        <v>844.12140000000011</v>
      </c>
      <c r="G40" s="8">
        <f t="shared" si="4"/>
        <v>17972.771171166001</v>
      </c>
      <c r="H40" s="8">
        <f t="shared" si="5"/>
        <v>3851.308108107</v>
      </c>
      <c r="I40" s="8">
        <f t="shared" si="5"/>
        <v>3851.308108107</v>
      </c>
      <c r="J40" s="8">
        <f t="shared" si="6"/>
        <v>25675.387387380004</v>
      </c>
      <c r="K40" s="8">
        <f t="shared" si="2"/>
        <v>3163.7207539726105</v>
      </c>
      <c r="L40" s="26">
        <f t="shared" si="3"/>
        <v>843.65886772602744</v>
      </c>
      <c r="M40" s="25">
        <v>803.46346528429979</v>
      </c>
      <c r="N40" s="7">
        <f t="shared" si="0"/>
        <v>827.57</v>
      </c>
      <c r="O40" s="17">
        <f t="shared" si="1"/>
        <v>0.98039215686274506</v>
      </c>
    </row>
    <row r="41" spans="2:15" x14ac:dyDescent="0.2">
      <c r="B41" s="27"/>
      <c r="C41" s="19" t="s">
        <v>56</v>
      </c>
      <c r="D41" s="29" t="s">
        <v>57</v>
      </c>
      <c r="E41" s="19" t="str">
        <f t="shared" si="7"/>
        <v>020</v>
      </c>
      <c r="F41" s="25">
        <v>844.12140000000011</v>
      </c>
      <c r="G41" s="8">
        <f t="shared" si="4"/>
        <v>17972.771171166001</v>
      </c>
      <c r="H41" s="8">
        <f t="shared" si="5"/>
        <v>3851.308108107</v>
      </c>
      <c r="I41" s="8">
        <f t="shared" si="5"/>
        <v>3851.308108107</v>
      </c>
      <c r="J41" s="8">
        <f t="shared" si="6"/>
        <v>25675.387387380004</v>
      </c>
      <c r="K41" s="8">
        <f t="shared" si="2"/>
        <v>3163.7207539726105</v>
      </c>
      <c r="L41" s="26">
        <f t="shared" si="3"/>
        <v>843.65886772602744</v>
      </c>
      <c r="M41" s="25">
        <v>803.46346528429979</v>
      </c>
      <c r="N41" s="7">
        <f t="shared" si="0"/>
        <v>827.57</v>
      </c>
      <c r="O41" s="17">
        <f t="shared" si="1"/>
        <v>0.98039215686274506</v>
      </c>
    </row>
    <row r="42" spans="2:15" ht="25.5" x14ac:dyDescent="0.2">
      <c r="B42" s="27"/>
      <c r="C42" s="19" t="s">
        <v>58</v>
      </c>
      <c r="D42" s="29" t="s">
        <v>59</v>
      </c>
      <c r="E42" s="19" t="str">
        <f t="shared" si="7"/>
        <v>021</v>
      </c>
      <c r="F42" s="25">
        <v>844.12140000000011</v>
      </c>
      <c r="G42" s="8">
        <f t="shared" si="4"/>
        <v>17972.771171166001</v>
      </c>
      <c r="H42" s="8">
        <f t="shared" si="5"/>
        <v>3851.308108107</v>
      </c>
      <c r="I42" s="8">
        <f t="shared" si="5"/>
        <v>3851.308108107</v>
      </c>
      <c r="J42" s="8">
        <f t="shared" si="6"/>
        <v>25675.387387380004</v>
      </c>
      <c r="K42" s="8">
        <f t="shared" si="2"/>
        <v>3163.7207539726105</v>
      </c>
      <c r="L42" s="26">
        <f t="shared" si="3"/>
        <v>843.65886772602744</v>
      </c>
      <c r="M42" s="25">
        <v>803.46346528429979</v>
      </c>
      <c r="N42" s="7">
        <f t="shared" si="0"/>
        <v>827.57</v>
      </c>
      <c r="O42" s="17">
        <f t="shared" si="1"/>
        <v>0.98039215686274506</v>
      </c>
    </row>
    <row r="43" spans="2:15" ht="13.5" thickBot="1" x14ac:dyDescent="0.25">
      <c r="B43" s="18"/>
      <c r="C43" s="19" t="s">
        <v>60</v>
      </c>
      <c r="D43" s="29" t="s">
        <v>61</v>
      </c>
      <c r="E43" s="19" t="str">
        <f t="shared" si="7"/>
        <v>022</v>
      </c>
      <c r="F43" s="37">
        <v>844.12140000000011</v>
      </c>
      <c r="G43" s="38">
        <f t="shared" si="4"/>
        <v>17972.771171166001</v>
      </c>
      <c r="H43" s="38">
        <f t="shared" si="5"/>
        <v>3851.308108107</v>
      </c>
      <c r="I43" s="38">
        <f t="shared" si="5"/>
        <v>3851.308108107</v>
      </c>
      <c r="J43" s="38">
        <f t="shared" si="6"/>
        <v>25675.387387380004</v>
      </c>
      <c r="K43" s="38">
        <f t="shared" si="2"/>
        <v>3163.7207539726105</v>
      </c>
      <c r="L43" s="39">
        <f t="shared" si="3"/>
        <v>843.65886772602744</v>
      </c>
      <c r="M43" s="25">
        <v>803.46346528429979</v>
      </c>
      <c r="N43" s="7">
        <f t="shared" si="0"/>
        <v>827.57</v>
      </c>
      <c r="O43" s="17">
        <f t="shared" si="1"/>
        <v>0.98039215686274506</v>
      </c>
    </row>
    <row r="44" spans="2:15" ht="13.5" thickBot="1" x14ac:dyDescent="0.25">
      <c r="B44" s="63" t="s">
        <v>47</v>
      </c>
      <c r="C44" s="64"/>
      <c r="D44" s="65"/>
      <c r="E44" s="66"/>
      <c r="F44" s="67">
        <v>819.5394</v>
      </c>
      <c r="G44" s="68">
        <f>+G45</f>
        <v>17449.378847585998</v>
      </c>
      <c r="H44" s="69">
        <f>+H45</f>
        <v>3739.1526101969998</v>
      </c>
      <c r="I44" s="69">
        <f>+I45</f>
        <v>3739.1526101969998</v>
      </c>
      <c r="J44" s="70">
        <f>+J45</f>
        <v>24927.684067980001</v>
      </c>
      <c r="K44" s="71">
        <f t="shared" si="2"/>
        <v>3071.5887649315141</v>
      </c>
      <c r="L44" s="70">
        <f t="shared" si="3"/>
        <v>819.09033731506861</v>
      </c>
      <c r="M44" s="46">
        <f>+M45</f>
        <v>780.06461245440005</v>
      </c>
      <c r="N44" s="7">
        <f t="shared" si="0"/>
        <v>803.47</v>
      </c>
      <c r="O44" s="17">
        <f t="shared" si="1"/>
        <v>0.98039215686274517</v>
      </c>
    </row>
    <row r="45" spans="2:15" x14ac:dyDescent="0.2">
      <c r="B45" s="27"/>
      <c r="C45" s="19" t="s">
        <v>63</v>
      </c>
      <c r="D45" s="24" t="s">
        <v>64</v>
      </c>
      <c r="E45" s="19" t="str">
        <f t="shared" ref="E45:E52" si="8">+C45</f>
        <v>023</v>
      </c>
      <c r="F45" s="50">
        <v>819.5394</v>
      </c>
      <c r="G45" s="50">
        <f t="shared" si="4"/>
        <v>17449.378847585998</v>
      </c>
      <c r="H45" s="50">
        <f t="shared" si="5"/>
        <v>3739.1526101969998</v>
      </c>
      <c r="I45" s="50">
        <f t="shared" si="5"/>
        <v>3739.1526101969998</v>
      </c>
      <c r="J45" s="50">
        <f t="shared" si="6"/>
        <v>24927.684067980001</v>
      </c>
      <c r="K45" s="50">
        <f t="shared" si="2"/>
        <v>3071.5887649315141</v>
      </c>
      <c r="L45" s="58">
        <f t="shared" si="3"/>
        <v>819.09033731506861</v>
      </c>
      <c r="M45" s="25">
        <v>780.06461245440005</v>
      </c>
      <c r="N45" s="7">
        <f t="shared" si="0"/>
        <v>803.47</v>
      </c>
      <c r="O45" s="17">
        <f t="shared" si="1"/>
        <v>0.98039215686274517</v>
      </c>
    </row>
    <row r="46" spans="2:15" x14ac:dyDescent="0.2">
      <c r="B46" s="27"/>
      <c r="C46" s="19" t="s">
        <v>65</v>
      </c>
      <c r="D46" s="24" t="s">
        <v>66</v>
      </c>
      <c r="E46" s="19" t="str">
        <f t="shared" si="8"/>
        <v>024</v>
      </c>
      <c r="F46" s="25">
        <v>819.5394</v>
      </c>
      <c r="G46" s="25">
        <f t="shared" si="4"/>
        <v>17449.378847585998</v>
      </c>
      <c r="H46" s="25">
        <f t="shared" si="5"/>
        <v>3739.1526101969998</v>
      </c>
      <c r="I46" s="25">
        <f t="shared" si="5"/>
        <v>3739.1526101969998</v>
      </c>
      <c r="J46" s="25">
        <f t="shared" si="6"/>
        <v>24927.684067980001</v>
      </c>
      <c r="K46" s="25">
        <f t="shared" si="2"/>
        <v>3071.5887649315141</v>
      </c>
      <c r="L46" s="33">
        <f t="shared" si="3"/>
        <v>819.09033731506861</v>
      </c>
      <c r="M46" s="25">
        <v>780.06461245439993</v>
      </c>
      <c r="N46" s="7">
        <f t="shared" si="0"/>
        <v>803.47</v>
      </c>
      <c r="O46" s="17">
        <f t="shared" si="1"/>
        <v>0.98039215686274517</v>
      </c>
    </row>
    <row r="47" spans="2:15" x14ac:dyDescent="0.2">
      <c r="B47" s="18"/>
      <c r="C47" s="19" t="s">
        <v>67</v>
      </c>
      <c r="D47" s="24" t="s">
        <v>68</v>
      </c>
      <c r="E47" s="19" t="str">
        <f t="shared" si="8"/>
        <v>025</v>
      </c>
      <c r="F47" s="25">
        <v>819.52920000000006</v>
      </c>
      <c r="G47" s="25">
        <f t="shared" si="4"/>
        <v>17449.161672348</v>
      </c>
      <c r="H47" s="25">
        <f t="shared" si="5"/>
        <v>3739.106072646</v>
      </c>
      <c r="I47" s="25">
        <f t="shared" si="5"/>
        <v>3739.106072646</v>
      </c>
      <c r="J47" s="25">
        <f t="shared" si="6"/>
        <v>24927.37381764</v>
      </c>
      <c r="K47" s="25">
        <f t="shared" si="2"/>
        <v>3071.5505358904184</v>
      </c>
      <c r="L47" s="33">
        <f t="shared" si="3"/>
        <v>819.08014290410961</v>
      </c>
      <c r="M47" s="25">
        <v>780.06148328727261</v>
      </c>
      <c r="N47" s="7">
        <f t="shared" si="0"/>
        <v>803.46</v>
      </c>
      <c r="O47" s="17">
        <f t="shared" si="1"/>
        <v>0.98039215686274506</v>
      </c>
    </row>
    <row r="48" spans="2:15" ht="13.5" thickBot="1" x14ac:dyDescent="0.25">
      <c r="B48" s="18"/>
      <c r="C48" s="19" t="s">
        <v>69</v>
      </c>
      <c r="D48" s="24" t="s">
        <v>70</v>
      </c>
      <c r="E48" s="19" t="str">
        <f t="shared" si="8"/>
        <v>026</v>
      </c>
      <c r="F48" s="37">
        <v>819.52920000000006</v>
      </c>
      <c r="G48" s="37">
        <f t="shared" si="4"/>
        <v>17449.161672348</v>
      </c>
      <c r="H48" s="37">
        <f t="shared" si="5"/>
        <v>3739.106072646</v>
      </c>
      <c r="I48" s="37">
        <f t="shared" si="5"/>
        <v>3739.106072646</v>
      </c>
      <c r="J48" s="37">
        <f>+G48+H48+I48</f>
        <v>24927.37381764</v>
      </c>
      <c r="K48" s="37">
        <f t="shared" si="2"/>
        <v>3071.5505358904184</v>
      </c>
      <c r="L48" s="59">
        <f t="shared" si="3"/>
        <v>819.08014290410961</v>
      </c>
      <c r="M48" s="25"/>
      <c r="O48" s="17"/>
    </row>
    <row r="49" spans="2:15" ht="13.5" thickBot="1" x14ac:dyDescent="0.25">
      <c r="B49" s="63" t="s">
        <v>62</v>
      </c>
      <c r="C49" s="64"/>
      <c r="D49" s="65"/>
      <c r="E49" s="66"/>
      <c r="F49" s="67">
        <v>801.4344000000001</v>
      </c>
      <c r="G49" s="68">
        <f>+G50</f>
        <v>17063.892800136</v>
      </c>
      <c r="H49" s="69">
        <f>+H50</f>
        <v>3656.5484571720003</v>
      </c>
      <c r="I49" s="69">
        <f>+I50</f>
        <v>3656.5484571720003</v>
      </c>
      <c r="J49" s="70">
        <f>+J50</f>
        <v>24376.989714480002</v>
      </c>
      <c r="K49" s="71">
        <f t="shared" si="2"/>
        <v>3003.7322169863087</v>
      </c>
      <c r="L49" s="70">
        <f t="shared" si="3"/>
        <v>800.99525786301376</v>
      </c>
      <c r="M49" s="46">
        <f>+M50</f>
        <v>636.62657132184495</v>
      </c>
      <c r="N49" s="7">
        <f t="shared" si="0"/>
        <v>655.73</v>
      </c>
      <c r="O49" s="17">
        <f t="shared" si="1"/>
        <v>0.81819547551240623</v>
      </c>
    </row>
    <row r="50" spans="2:15" ht="13.5" thickBot="1" x14ac:dyDescent="0.25">
      <c r="B50" s="27"/>
      <c r="C50" s="19" t="s">
        <v>298</v>
      </c>
      <c r="D50" s="28" t="s">
        <v>299</v>
      </c>
      <c r="E50" s="19" t="str">
        <f t="shared" si="8"/>
        <v>143</v>
      </c>
      <c r="F50" s="48">
        <v>801.4344000000001</v>
      </c>
      <c r="G50" s="49">
        <f t="shared" si="4"/>
        <v>17063.892800136</v>
      </c>
      <c r="H50" s="49">
        <f t="shared" si="5"/>
        <v>3656.5484571720003</v>
      </c>
      <c r="I50" s="49">
        <f t="shared" si="5"/>
        <v>3656.5484571720003</v>
      </c>
      <c r="J50" s="49">
        <f>+G50+H50+I50</f>
        <v>24376.989714480002</v>
      </c>
      <c r="K50" s="49">
        <f t="shared" si="2"/>
        <v>3003.7322169863087</v>
      </c>
      <c r="L50" s="56">
        <f t="shared" si="3"/>
        <v>800.99525786301376</v>
      </c>
      <c r="M50" s="25">
        <v>636.62657132184495</v>
      </c>
      <c r="N50" s="7">
        <f t="shared" si="0"/>
        <v>655.73</v>
      </c>
      <c r="O50" s="17">
        <f t="shared" si="1"/>
        <v>0.81819547551240623</v>
      </c>
    </row>
    <row r="51" spans="2:15" ht="13.5" thickBot="1" x14ac:dyDescent="0.25">
      <c r="B51" s="63" t="s">
        <v>71</v>
      </c>
      <c r="C51" s="64"/>
      <c r="D51" s="65"/>
      <c r="E51" s="66"/>
      <c r="F51" s="67">
        <v>765</v>
      </c>
      <c r="G51" s="68">
        <f>+G52</f>
        <v>16288.14285</v>
      </c>
      <c r="H51" s="69">
        <f>+H52</f>
        <v>3490.3163249999998</v>
      </c>
      <c r="I51" s="69">
        <f>+I52</f>
        <v>3490.3163249999998</v>
      </c>
      <c r="J51" s="70">
        <f>+J52</f>
        <v>23268.7755</v>
      </c>
      <c r="K51" s="71">
        <f t="shared" si="2"/>
        <v>2867.1780821917873</v>
      </c>
      <c r="L51" s="70">
        <f t="shared" si="3"/>
        <v>764.58082191780818</v>
      </c>
      <c r="M51" s="25">
        <v>636.62657132184495</v>
      </c>
      <c r="N51" s="7">
        <f t="shared" si="0"/>
        <v>655.73</v>
      </c>
      <c r="O51" s="17">
        <f t="shared" si="1"/>
        <v>0.85716339869281044</v>
      </c>
    </row>
    <row r="52" spans="2:15" ht="13.5" thickBot="1" x14ac:dyDescent="0.25">
      <c r="B52" s="27"/>
      <c r="C52" s="19" t="s">
        <v>300</v>
      </c>
      <c r="D52" s="24" t="s">
        <v>301</v>
      </c>
      <c r="E52" s="19" t="str">
        <f t="shared" si="8"/>
        <v>144</v>
      </c>
      <c r="F52" s="48">
        <v>765</v>
      </c>
      <c r="G52" s="49">
        <f t="shared" si="4"/>
        <v>16288.14285</v>
      </c>
      <c r="H52" s="49">
        <f t="shared" si="5"/>
        <v>3490.3163249999998</v>
      </c>
      <c r="I52" s="49">
        <f t="shared" si="5"/>
        <v>3490.3163249999998</v>
      </c>
      <c r="J52" s="49">
        <f>+G52+H52+I52</f>
        <v>23268.7755</v>
      </c>
      <c r="K52" s="49">
        <f t="shared" si="2"/>
        <v>2867.1780821917873</v>
      </c>
      <c r="L52" s="56">
        <f t="shared" si="3"/>
        <v>764.58082191780818</v>
      </c>
      <c r="M52" s="46">
        <f>+M53</f>
        <v>630.92972800000007</v>
      </c>
      <c r="N52" s="7">
        <f t="shared" si="0"/>
        <v>649.86</v>
      </c>
      <c r="O52" s="17">
        <f t="shared" si="1"/>
        <v>0.84949019607843135</v>
      </c>
    </row>
    <row r="53" spans="2:15" ht="13.5" thickBot="1" x14ac:dyDescent="0.25">
      <c r="B53" s="63" t="s">
        <v>72</v>
      </c>
      <c r="C53" s="64"/>
      <c r="D53" s="65"/>
      <c r="E53" s="66"/>
      <c r="F53" s="67">
        <v>662.85720000000003</v>
      </c>
      <c r="G53" s="68">
        <f>+G54</f>
        <v>14113.350016668001</v>
      </c>
      <c r="H53" s="69">
        <f>+H54</f>
        <v>3024.289289286</v>
      </c>
      <c r="I53" s="69">
        <f>+I54</f>
        <v>3024.289289286</v>
      </c>
      <c r="J53" s="70">
        <f>+J54</f>
        <v>20161.928595239999</v>
      </c>
      <c r="K53" s="71">
        <f t="shared" si="2"/>
        <v>2484.3524646575402</v>
      </c>
      <c r="L53" s="70">
        <f t="shared" si="3"/>
        <v>662.49399057534254</v>
      </c>
      <c r="M53" s="25">
        <v>630.92972800000007</v>
      </c>
      <c r="N53" s="7">
        <f t="shared" si="0"/>
        <v>649.86</v>
      </c>
      <c r="O53" s="17">
        <f t="shared" si="1"/>
        <v>0.98039215686274506</v>
      </c>
    </row>
    <row r="54" spans="2:15" x14ac:dyDescent="0.2">
      <c r="B54" s="18"/>
      <c r="C54" s="19" t="s">
        <v>73</v>
      </c>
      <c r="D54" s="24" t="s">
        <v>74</v>
      </c>
      <c r="E54" s="19" t="str">
        <f>+C54</f>
        <v>029</v>
      </c>
      <c r="F54" s="50">
        <v>662.85720000000003</v>
      </c>
      <c r="G54" s="51">
        <f t="shared" si="4"/>
        <v>14113.350016668001</v>
      </c>
      <c r="H54" s="51">
        <f t="shared" si="5"/>
        <v>3024.289289286</v>
      </c>
      <c r="I54" s="51">
        <f t="shared" si="5"/>
        <v>3024.289289286</v>
      </c>
      <c r="J54" s="51">
        <f t="shared" si="6"/>
        <v>20161.928595239999</v>
      </c>
      <c r="K54" s="51">
        <f t="shared" si="2"/>
        <v>2484.3524646575402</v>
      </c>
      <c r="L54" s="57">
        <f t="shared" si="3"/>
        <v>662.49399057534254</v>
      </c>
      <c r="M54" s="25">
        <v>630.92972800000007</v>
      </c>
      <c r="N54" s="7">
        <f t="shared" si="0"/>
        <v>649.86</v>
      </c>
      <c r="O54" s="17">
        <f t="shared" si="1"/>
        <v>0.98039215686274506</v>
      </c>
    </row>
    <row r="55" spans="2:15" ht="13.5" thickBot="1" x14ac:dyDescent="0.25">
      <c r="B55" s="27"/>
      <c r="C55" s="19" t="s">
        <v>75</v>
      </c>
      <c r="D55" s="28" t="s">
        <v>76</v>
      </c>
      <c r="E55" s="19" t="str">
        <f>+C55</f>
        <v>030</v>
      </c>
      <c r="F55" s="25">
        <v>662.85720000000003</v>
      </c>
      <c r="G55" s="8">
        <f t="shared" si="4"/>
        <v>14113.350016668001</v>
      </c>
      <c r="H55" s="8">
        <f t="shared" si="5"/>
        <v>3024.289289286</v>
      </c>
      <c r="I55" s="8">
        <f t="shared" si="5"/>
        <v>3024.289289286</v>
      </c>
      <c r="J55" s="8">
        <f t="shared" si="6"/>
        <v>20161.928595239999</v>
      </c>
      <c r="K55" s="8">
        <f t="shared" si="2"/>
        <v>2484.3524646575402</v>
      </c>
      <c r="L55" s="26">
        <f t="shared" si="3"/>
        <v>662.49399057534254</v>
      </c>
      <c r="M55" s="25">
        <v>630.92972800000007</v>
      </c>
      <c r="N55" s="7">
        <f t="shared" si="0"/>
        <v>649.86</v>
      </c>
      <c r="O55" s="17">
        <f t="shared" si="1"/>
        <v>0.98039215686274506</v>
      </c>
    </row>
    <row r="56" spans="2:15" ht="13.5" thickBot="1" x14ac:dyDescent="0.25">
      <c r="B56" s="27"/>
      <c r="C56" s="19" t="s">
        <v>77</v>
      </c>
      <c r="D56" s="24" t="s">
        <v>78</v>
      </c>
      <c r="E56" s="19" t="str">
        <f>+C56</f>
        <v>031</v>
      </c>
      <c r="F56" s="37">
        <v>662.85720000000003</v>
      </c>
      <c r="G56" s="38">
        <f t="shared" si="4"/>
        <v>14113.350016668001</v>
      </c>
      <c r="H56" s="38">
        <f t="shared" si="5"/>
        <v>3024.289289286</v>
      </c>
      <c r="I56" s="38">
        <f t="shared" si="5"/>
        <v>3024.289289286</v>
      </c>
      <c r="J56" s="38">
        <f t="shared" si="6"/>
        <v>20161.928595239999</v>
      </c>
      <c r="K56" s="38">
        <f t="shared" si="2"/>
        <v>2484.3524646575402</v>
      </c>
      <c r="L56" s="39">
        <f t="shared" si="3"/>
        <v>662.49399057534254</v>
      </c>
      <c r="M56" s="46">
        <f>+M57</f>
        <v>625.35079449722866</v>
      </c>
      <c r="N56" s="7">
        <f t="shared" si="0"/>
        <v>644.11</v>
      </c>
      <c r="O56" s="17">
        <f t="shared" si="1"/>
        <v>0.97171758864503543</v>
      </c>
    </row>
    <row r="57" spans="2:15" ht="13.5" thickBot="1" x14ac:dyDescent="0.25">
      <c r="B57" s="63" t="s">
        <v>79</v>
      </c>
      <c r="C57" s="64"/>
      <c r="D57" s="65"/>
      <c r="E57" s="66"/>
      <c r="F57" s="67">
        <v>637.86720000000003</v>
      </c>
      <c r="G57" s="68">
        <f>+G58</f>
        <v>13581.270683568</v>
      </c>
      <c r="H57" s="69">
        <f>+H58</f>
        <v>2910.2722893360001</v>
      </c>
      <c r="I57" s="69">
        <f>+I58</f>
        <v>2910.2722893360001</v>
      </c>
      <c r="J57" s="70">
        <f>+J58</f>
        <v>19401.815262240001</v>
      </c>
      <c r="K57" s="71">
        <f t="shared" si="2"/>
        <v>2390.6913139726084</v>
      </c>
      <c r="L57" s="70">
        <f t="shared" si="3"/>
        <v>637.51768372602737</v>
      </c>
      <c r="M57" s="25">
        <v>625.35079449722866</v>
      </c>
      <c r="N57" s="7">
        <f t="shared" si="0"/>
        <v>644.11</v>
      </c>
      <c r="O57" s="17">
        <f t="shared" si="1"/>
        <v>1.009786990144657</v>
      </c>
    </row>
    <row r="58" spans="2:15" ht="13.5" thickBot="1" x14ac:dyDescent="0.25">
      <c r="B58" s="27"/>
      <c r="C58" s="19" t="s">
        <v>81</v>
      </c>
      <c r="D58" s="28" t="s">
        <v>82</v>
      </c>
      <c r="E58" s="19" t="str">
        <f t="shared" ref="E58:E63" si="9">+C58</f>
        <v>033</v>
      </c>
      <c r="F58" s="50">
        <v>637.86720000000003</v>
      </c>
      <c r="G58" s="51">
        <f t="shared" si="4"/>
        <v>13581.270683568</v>
      </c>
      <c r="H58" s="51">
        <f t="shared" si="5"/>
        <v>2910.2722893360001</v>
      </c>
      <c r="I58" s="51">
        <f t="shared" si="5"/>
        <v>2910.2722893360001</v>
      </c>
      <c r="J58" s="51">
        <f t="shared" si="6"/>
        <v>19401.815262240001</v>
      </c>
      <c r="K58" s="51">
        <f t="shared" si="2"/>
        <v>2390.6913139726084</v>
      </c>
      <c r="L58" s="57">
        <f t="shared" si="3"/>
        <v>637.51768372602737</v>
      </c>
      <c r="M58" s="46">
        <f>+M59</f>
        <v>607.14285714285711</v>
      </c>
      <c r="N58" s="7">
        <f t="shared" si="0"/>
        <v>625.36</v>
      </c>
      <c r="O58" s="17">
        <f t="shared" si="1"/>
        <v>0.98039215686274506</v>
      </c>
    </row>
    <row r="59" spans="2:15" x14ac:dyDescent="0.2">
      <c r="B59" s="27"/>
      <c r="C59" s="19" t="s">
        <v>83</v>
      </c>
      <c r="D59" s="24" t="s">
        <v>84</v>
      </c>
      <c r="E59" s="19" t="str">
        <f t="shared" si="9"/>
        <v>034</v>
      </c>
      <c r="F59" s="25">
        <v>637.86720000000003</v>
      </c>
      <c r="G59" s="8">
        <f t="shared" si="4"/>
        <v>13581.270683568</v>
      </c>
      <c r="H59" s="8">
        <f t="shared" si="5"/>
        <v>2910.2722893360001</v>
      </c>
      <c r="I59" s="8">
        <f t="shared" si="5"/>
        <v>2910.2722893360001</v>
      </c>
      <c r="J59" s="8">
        <f t="shared" si="6"/>
        <v>19401.815262240001</v>
      </c>
      <c r="K59" s="8">
        <f t="shared" si="2"/>
        <v>2390.6913139726084</v>
      </c>
      <c r="L59" s="26">
        <f t="shared" si="3"/>
        <v>637.51768372602737</v>
      </c>
      <c r="M59" s="25">
        <v>607.14285714285711</v>
      </c>
      <c r="N59" s="7">
        <f t="shared" si="0"/>
        <v>625.36</v>
      </c>
      <c r="O59" s="17">
        <f t="shared" si="1"/>
        <v>0.98039215686274506</v>
      </c>
    </row>
    <row r="60" spans="2:15" x14ac:dyDescent="0.2">
      <c r="B60" s="18"/>
      <c r="C60" s="19" t="s">
        <v>85</v>
      </c>
      <c r="D60" s="24" t="s">
        <v>86</v>
      </c>
      <c r="E60" s="19" t="str">
        <f t="shared" si="9"/>
        <v>035</v>
      </c>
      <c r="F60" s="25">
        <v>637.86720000000003</v>
      </c>
      <c r="G60" s="8">
        <f t="shared" si="4"/>
        <v>13581.270683568</v>
      </c>
      <c r="H60" s="8">
        <f t="shared" si="5"/>
        <v>2910.2722893360001</v>
      </c>
      <c r="I60" s="8">
        <f t="shared" si="5"/>
        <v>2910.2722893360001</v>
      </c>
      <c r="J60" s="8">
        <f t="shared" si="6"/>
        <v>19401.815262240001</v>
      </c>
      <c r="K60" s="8">
        <f t="shared" si="2"/>
        <v>2390.6913139726084</v>
      </c>
      <c r="L60" s="26">
        <f t="shared" si="3"/>
        <v>637.51768372602737</v>
      </c>
      <c r="M60" s="25">
        <v>550.57150697642498</v>
      </c>
      <c r="N60" s="7">
        <f>+ROUND((M60*1.03),2)</f>
        <v>567.09</v>
      </c>
      <c r="O60" s="17">
        <f>+N60/F60</f>
        <v>0.88904085364477126</v>
      </c>
    </row>
    <row r="61" spans="2:15" x14ac:dyDescent="0.2">
      <c r="B61" s="27"/>
      <c r="C61" s="19" t="s">
        <v>87</v>
      </c>
      <c r="D61" s="24" t="s">
        <v>88</v>
      </c>
      <c r="E61" s="19" t="str">
        <f t="shared" si="9"/>
        <v>036</v>
      </c>
      <c r="F61" s="25">
        <v>637.86720000000003</v>
      </c>
      <c r="G61" s="8">
        <f t="shared" si="4"/>
        <v>13581.270683568</v>
      </c>
      <c r="H61" s="8">
        <f t="shared" si="5"/>
        <v>2910.2722893360001</v>
      </c>
      <c r="I61" s="8">
        <f t="shared" si="5"/>
        <v>2910.2722893360001</v>
      </c>
      <c r="J61" s="8">
        <f t="shared" si="6"/>
        <v>19401.815262240001</v>
      </c>
      <c r="K61" s="8">
        <f t="shared" si="2"/>
        <v>2390.6913139726084</v>
      </c>
      <c r="L61" s="26">
        <f t="shared" si="3"/>
        <v>637.51768372602737</v>
      </c>
      <c r="M61" s="25">
        <v>550.57150697642498</v>
      </c>
      <c r="N61" s="7">
        <f>+ROUND((M61*1.03),2)</f>
        <v>567.09</v>
      </c>
      <c r="O61" s="17">
        <f>+N61/F61</f>
        <v>0.88904085364477126</v>
      </c>
    </row>
    <row r="62" spans="2:15" x14ac:dyDescent="0.2">
      <c r="B62" s="18"/>
      <c r="C62" s="19" t="s">
        <v>89</v>
      </c>
      <c r="D62" s="24" t="s">
        <v>90</v>
      </c>
      <c r="E62" s="19" t="str">
        <f t="shared" si="9"/>
        <v>037</v>
      </c>
      <c r="F62" s="25">
        <v>637.86720000000003</v>
      </c>
      <c r="G62" s="8">
        <f t="shared" si="4"/>
        <v>13581.270683568</v>
      </c>
      <c r="H62" s="8">
        <f t="shared" si="5"/>
        <v>2910.2722893360001</v>
      </c>
      <c r="I62" s="8">
        <f t="shared" si="5"/>
        <v>2910.2722893360001</v>
      </c>
      <c r="J62" s="8">
        <f t="shared" si="6"/>
        <v>19401.815262240001</v>
      </c>
      <c r="K62" s="8">
        <f t="shared" si="2"/>
        <v>2390.6913139726084</v>
      </c>
      <c r="L62" s="26">
        <f t="shared" si="3"/>
        <v>637.51768372602737</v>
      </c>
      <c r="M62" s="25">
        <v>550.57150697642498</v>
      </c>
      <c r="N62" s="7">
        <f>+ROUND((M62*1.03),2)</f>
        <v>567.09</v>
      </c>
      <c r="O62" s="17">
        <f>+N62/F62</f>
        <v>0.88904085364477126</v>
      </c>
    </row>
    <row r="63" spans="2:15" ht="13.5" thickBot="1" x14ac:dyDescent="0.25">
      <c r="B63" s="27"/>
      <c r="C63" s="19" t="s">
        <v>91</v>
      </c>
      <c r="D63" s="24" t="s">
        <v>92</v>
      </c>
      <c r="E63" s="19" t="str">
        <f t="shared" si="9"/>
        <v>038</v>
      </c>
      <c r="F63" s="37">
        <v>637.86720000000003</v>
      </c>
      <c r="G63" s="38">
        <f t="shared" si="4"/>
        <v>13581.270683568</v>
      </c>
      <c r="H63" s="38">
        <f t="shared" si="5"/>
        <v>2910.2722893360001</v>
      </c>
      <c r="I63" s="38">
        <f t="shared" si="5"/>
        <v>2910.2722893360001</v>
      </c>
      <c r="J63" s="38">
        <f t="shared" si="6"/>
        <v>19401.815262240001</v>
      </c>
      <c r="K63" s="38">
        <f t="shared" si="2"/>
        <v>2390.6913139726084</v>
      </c>
      <c r="L63" s="39">
        <f t="shared" si="3"/>
        <v>637.51768372602737</v>
      </c>
      <c r="M63" s="25">
        <v>550.57150697642498</v>
      </c>
      <c r="N63" s="7">
        <f>+ROUND((M63*1.03),2)</f>
        <v>567.09</v>
      </c>
      <c r="O63" s="17">
        <f>+N63/F63</f>
        <v>0.88904085364477126</v>
      </c>
    </row>
    <row r="64" spans="2:15" ht="13.5" thickBot="1" x14ac:dyDescent="0.25">
      <c r="B64" s="63" t="s">
        <v>80</v>
      </c>
      <c r="C64" s="64"/>
      <c r="D64" s="65"/>
      <c r="E64" s="66"/>
      <c r="F64" s="67">
        <v>578.43180000000007</v>
      </c>
      <c r="G64" s="68">
        <f>+G65</f>
        <v>12315.790571742</v>
      </c>
      <c r="H64" s="69">
        <f>+H65</f>
        <v>2639.0979796590004</v>
      </c>
      <c r="I64" s="69">
        <f>+I65</f>
        <v>2639.0979796590004</v>
      </c>
      <c r="J64" s="70">
        <f>+J65</f>
        <v>17593.98653106</v>
      </c>
      <c r="K64" s="71">
        <f t="shared" si="2"/>
        <v>2167.9306915068546</v>
      </c>
      <c r="L64" s="70">
        <f t="shared" si="3"/>
        <v>578.11485106849318</v>
      </c>
      <c r="M64" s="25">
        <v>550.57150697642498</v>
      </c>
      <c r="N64" s="7">
        <f>+ROUND((M64*1.03),2)</f>
        <v>567.09</v>
      </c>
      <c r="O64" s="17">
        <f>+N64/F64</f>
        <v>0.98039215686274506</v>
      </c>
    </row>
    <row r="65" spans="2:15" ht="13.5" thickBot="1" x14ac:dyDescent="0.25">
      <c r="B65" s="27"/>
      <c r="C65" s="19" t="s">
        <v>94</v>
      </c>
      <c r="D65" s="28" t="s">
        <v>95</v>
      </c>
      <c r="E65" s="19" t="str">
        <f t="shared" ref="E65:E77" si="10">+C65</f>
        <v>039</v>
      </c>
      <c r="F65" s="50">
        <v>578.43180000000007</v>
      </c>
      <c r="G65" s="51">
        <f t="shared" si="4"/>
        <v>12315.790571742</v>
      </c>
      <c r="H65" s="51">
        <f t="shared" si="5"/>
        <v>2639.0979796590004</v>
      </c>
      <c r="I65" s="51">
        <f t="shared" si="5"/>
        <v>2639.0979796590004</v>
      </c>
      <c r="J65" s="51">
        <f t="shared" si="6"/>
        <v>17593.98653106</v>
      </c>
      <c r="K65" s="51">
        <f t="shared" si="2"/>
        <v>2167.9306915068546</v>
      </c>
      <c r="L65" s="57">
        <f t="shared" si="3"/>
        <v>578.11485106849318</v>
      </c>
      <c r="M65" s="46">
        <f>+M66</f>
        <v>550.57150697642498</v>
      </c>
      <c r="N65" s="7">
        <f t="shared" si="0"/>
        <v>567.09</v>
      </c>
      <c r="O65" s="17">
        <f t="shared" si="1"/>
        <v>0.98039215686274506</v>
      </c>
    </row>
    <row r="66" spans="2:15" x14ac:dyDescent="0.2">
      <c r="B66" s="27"/>
      <c r="C66" s="19" t="s">
        <v>96</v>
      </c>
      <c r="D66" s="24" t="s">
        <v>97</v>
      </c>
      <c r="E66" s="19" t="str">
        <f t="shared" si="10"/>
        <v>040</v>
      </c>
      <c r="F66" s="25">
        <v>578.43180000000007</v>
      </c>
      <c r="G66" s="8">
        <f t="shared" si="4"/>
        <v>12315.790571742</v>
      </c>
      <c r="H66" s="8">
        <f t="shared" si="5"/>
        <v>2639.0979796590004</v>
      </c>
      <c r="I66" s="8">
        <f t="shared" si="5"/>
        <v>2639.0979796590004</v>
      </c>
      <c r="J66" s="8">
        <f t="shared" si="6"/>
        <v>17593.98653106</v>
      </c>
      <c r="K66" s="8">
        <f t="shared" si="2"/>
        <v>2167.9306915068546</v>
      </c>
      <c r="L66" s="26">
        <f t="shared" si="3"/>
        <v>578.11485106849318</v>
      </c>
      <c r="M66" s="25">
        <v>550.57150697642498</v>
      </c>
      <c r="N66" s="7">
        <f t="shared" si="0"/>
        <v>567.09</v>
      </c>
      <c r="O66" s="17">
        <f t="shared" si="1"/>
        <v>0.98039215686274506</v>
      </c>
    </row>
    <row r="67" spans="2:15" x14ac:dyDescent="0.2">
      <c r="B67" s="18"/>
      <c r="C67" s="19" t="s">
        <v>98</v>
      </c>
      <c r="D67" s="24" t="s">
        <v>99</v>
      </c>
      <c r="E67" s="19" t="str">
        <f t="shared" si="10"/>
        <v>041</v>
      </c>
      <c r="F67" s="25">
        <v>578.43180000000007</v>
      </c>
      <c r="G67" s="8">
        <f t="shared" si="4"/>
        <v>12315.790571742</v>
      </c>
      <c r="H67" s="8">
        <f t="shared" ref="H67:I101" si="11">+($F67*0.15)*30.4167</f>
        <v>2639.0979796590004</v>
      </c>
      <c r="I67" s="8">
        <f t="shared" si="11"/>
        <v>2639.0979796590004</v>
      </c>
      <c r="J67" s="8">
        <f t="shared" si="6"/>
        <v>17593.98653106</v>
      </c>
      <c r="K67" s="8">
        <f t="shared" si="2"/>
        <v>2167.9306915068546</v>
      </c>
      <c r="L67" s="26">
        <f t="shared" si="3"/>
        <v>578.11485106849318</v>
      </c>
      <c r="M67" s="25">
        <v>550.57150697642498</v>
      </c>
      <c r="N67" s="7">
        <f t="shared" si="0"/>
        <v>567.09</v>
      </c>
      <c r="O67" s="17">
        <f t="shared" si="1"/>
        <v>0.98039215686274506</v>
      </c>
    </row>
    <row r="68" spans="2:15" x14ac:dyDescent="0.2">
      <c r="B68" s="27"/>
      <c r="C68" s="19" t="s">
        <v>100</v>
      </c>
      <c r="D68" s="24" t="s">
        <v>101</v>
      </c>
      <c r="E68" s="19" t="str">
        <f t="shared" si="10"/>
        <v>042</v>
      </c>
      <c r="F68" s="25">
        <v>578.43180000000007</v>
      </c>
      <c r="G68" s="8">
        <f t="shared" si="4"/>
        <v>12315.790571742</v>
      </c>
      <c r="H68" s="8">
        <f t="shared" si="11"/>
        <v>2639.0979796590004</v>
      </c>
      <c r="I68" s="8">
        <f t="shared" si="11"/>
        <v>2639.0979796590004</v>
      </c>
      <c r="J68" s="8">
        <f t="shared" si="6"/>
        <v>17593.98653106</v>
      </c>
      <c r="K68" s="8">
        <f t="shared" si="2"/>
        <v>2167.9306915068546</v>
      </c>
      <c r="L68" s="26">
        <f t="shared" si="3"/>
        <v>578.11485106849318</v>
      </c>
      <c r="M68" s="25">
        <v>550.57150697642498</v>
      </c>
      <c r="N68" s="7">
        <f t="shared" si="0"/>
        <v>567.09</v>
      </c>
      <c r="O68" s="17">
        <f t="shared" si="1"/>
        <v>0.98039215686274506</v>
      </c>
    </row>
    <row r="69" spans="2:15" x14ac:dyDescent="0.2">
      <c r="B69" s="27"/>
      <c r="C69" s="19" t="s">
        <v>102</v>
      </c>
      <c r="D69" s="30" t="s">
        <v>103</v>
      </c>
      <c r="E69" s="19" t="str">
        <f t="shared" si="10"/>
        <v>043</v>
      </c>
      <c r="F69" s="31">
        <v>578.43180000000007</v>
      </c>
      <c r="G69" s="8">
        <f t="shared" si="4"/>
        <v>12315.790571742</v>
      </c>
      <c r="H69" s="8">
        <f t="shared" si="11"/>
        <v>2639.0979796590004</v>
      </c>
      <c r="I69" s="8">
        <f t="shared" si="11"/>
        <v>2639.0979796590004</v>
      </c>
      <c r="J69" s="8">
        <f t="shared" si="6"/>
        <v>17593.98653106</v>
      </c>
      <c r="K69" s="8">
        <f t="shared" si="2"/>
        <v>2167.9306915068546</v>
      </c>
      <c r="L69" s="26">
        <f t="shared" si="3"/>
        <v>578.11485106849318</v>
      </c>
      <c r="M69" s="25">
        <v>550.57150697642498</v>
      </c>
      <c r="N69" s="7">
        <f t="shared" si="0"/>
        <v>567.09</v>
      </c>
      <c r="O69" s="17">
        <f t="shared" si="1"/>
        <v>0.98039215686274506</v>
      </c>
    </row>
    <row r="70" spans="2:15" x14ac:dyDescent="0.2">
      <c r="B70" s="27"/>
      <c r="C70" s="19" t="s">
        <v>104</v>
      </c>
      <c r="D70" s="24" t="s">
        <v>105</v>
      </c>
      <c r="E70" s="19" t="str">
        <f t="shared" si="10"/>
        <v>044</v>
      </c>
      <c r="F70" s="25">
        <v>578.43180000000007</v>
      </c>
      <c r="G70" s="8">
        <f t="shared" si="4"/>
        <v>12315.790571742</v>
      </c>
      <c r="H70" s="8">
        <f t="shared" si="11"/>
        <v>2639.0979796590004</v>
      </c>
      <c r="I70" s="8">
        <f t="shared" si="11"/>
        <v>2639.0979796590004</v>
      </c>
      <c r="J70" s="8">
        <f t="shared" si="6"/>
        <v>17593.98653106</v>
      </c>
      <c r="K70" s="8">
        <f t="shared" si="2"/>
        <v>2167.9306915068546</v>
      </c>
      <c r="L70" s="26">
        <f t="shared" si="3"/>
        <v>578.11485106849318</v>
      </c>
      <c r="M70" s="31">
        <v>550.57150697642498</v>
      </c>
      <c r="N70" s="7">
        <f t="shared" si="0"/>
        <v>567.09</v>
      </c>
      <c r="O70" s="17">
        <f t="shared" si="1"/>
        <v>0.98039215686274506</v>
      </c>
    </row>
    <row r="71" spans="2:15" x14ac:dyDescent="0.2">
      <c r="B71" s="18"/>
      <c r="C71" s="19" t="s">
        <v>106</v>
      </c>
      <c r="D71" s="24" t="s">
        <v>107</v>
      </c>
      <c r="E71" s="19" t="str">
        <f t="shared" si="10"/>
        <v>045</v>
      </c>
      <c r="F71" s="25">
        <v>578.43180000000007</v>
      </c>
      <c r="G71" s="8">
        <f t="shared" si="4"/>
        <v>12315.790571742</v>
      </c>
      <c r="H71" s="8">
        <f t="shared" si="11"/>
        <v>2639.0979796590004</v>
      </c>
      <c r="I71" s="8">
        <f t="shared" si="11"/>
        <v>2639.0979796590004</v>
      </c>
      <c r="J71" s="8">
        <f t="shared" si="6"/>
        <v>17593.98653106</v>
      </c>
      <c r="K71" s="8">
        <f t="shared" si="2"/>
        <v>2167.9306915068546</v>
      </c>
      <c r="L71" s="26">
        <f t="shared" si="3"/>
        <v>578.11485106849318</v>
      </c>
      <c r="M71" s="25">
        <v>550.57150697642498</v>
      </c>
      <c r="N71" s="7">
        <f t="shared" si="0"/>
        <v>567.09</v>
      </c>
      <c r="O71" s="17">
        <f t="shared" si="1"/>
        <v>0.98039215686274506</v>
      </c>
    </row>
    <row r="72" spans="2:15" x14ac:dyDescent="0.2">
      <c r="B72" s="18"/>
      <c r="C72" s="19" t="s">
        <v>302</v>
      </c>
      <c r="D72" s="24" t="s">
        <v>303</v>
      </c>
      <c r="E72" s="19" t="str">
        <f t="shared" si="10"/>
        <v>149</v>
      </c>
      <c r="F72" s="25">
        <v>578.43180000000007</v>
      </c>
      <c r="G72" s="8">
        <f t="shared" si="4"/>
        <v>12315.790571742</v>
      </c>
      <c r="H72" s="8">
        <f t="shared" si="11"/>
        <v>2639.0979796590004</v>
      </c>
      <c r="I72" s="8">
        <f t="shared" si="11"/>
        <v>2639.0979796590004</v>
      </c>
      <c r="J72" s="8">
        <f>+G72+H72+I72</f>
        <v>17593.98653106</v>
      </c>
      <c r="K72" s="8">
        <f t="shared" si="2"/>
        <v>2167.9306915068546</v>
      </c>
      <c r="L72" s="26">
        <f t="shared" si="3"/>
        <v>578.11485106849318</v>
      </c>
      <c r="M72" s="25">
        <v>550.57150697642498</v>
      </c>
      <c r="N72" s="7">
        <f t="shared" si="0"/>
        <v>567.09</v>
      </c>
      <c r="O72" s="17">
        <f t="shared" si="1"/>
        <v>0.98039215686274506</v>
      </c>
    </row>
    <row r="73" spans="2:15" x14ac:dyDescent="0.2">
      <c r="B73" s="18"/>
      <c r="C73" s="19" t="s">
        <v>304</v>
      </c>
      <c r="D73" s="24" t="s">
        <v>305</v>
      </c>
      <c r="E73" s="19" t="str">
        <f>+C73</f>
        <v>150</v>
      </c>
      <c r="F73" s="25">
        <v>578.43180000000007</v>
      </c>
      <c r="G73" s="8">
        <f t="shared" si="4"/>
        <v>12315.790571742</v>
      </c>
      <c r="H73" s="8">
        <f t="shared" si="11"/>
        <v>2639.0979796590004</v>
      </c>
      <c r="I73" s="8">
        <f t="shared" si="11"/>
        <v>2639.0979796590004</v>
      </c>
      <c r="J73" s="8">
        <f>+G73+H73+I73</f>
        <v>17593.98653106</v>
      </c>
      <c r="K73" s="8">
        <f t="shared" si="2"/>
        <v>2167.9306915068546</v>
      </c>
      <c r="L73" s="26">
        <f t="shared" si="3"/>
        <v>578.11485106849318</v>
      </c>
      <c r="M73" s="25"/>
      <c r="O73" s="17"/>
    </row>
    <row r="74" spans="2:15" x14ac:dyDescent="0.2">
      <c r="B74" s="18"/>
      <c r="C74" s="19" t="s">
        <v>306</v>
      </c>
      <c r="D74" s="24" t="s">
        <v>307</v>
      </c>
      <c r="E74" s="19" t="str">
        <f>+C74</f>
        <v>152</v>
      </c>
      <c r="F74" s="25">
        <v>578.43180000000007</v>
      </c>
      <c r="G74" s="8">
        <f t="shared" si="4"/>
        <v>12315.790571742</v>
      </c>
      <c r="H74" s="8">
        <f t="shared" si="11"/>
        <v>2639.0979796590004</v>
      </c>
      <c r="I74" s="8">
        <f t="shared" si="11"/>
        <v>2639.0979796590004</v>
      </c>
      <c r="J74" s="8">
        <f>+G74+H74+I74</f>
        <v>17593.98653106</v>
      </c>
      <c r="K74" s="8">
        <f t="shared" si="2"/>
        <v>2167.9306915068546</v>
      </c>
      <c r="L74" s="26">
        <f t="shared" si="3"/>
        <v>578.11485106849318</v>
      </c>
      <c r="M74" s="25"/>
      <c r="O74" s="17"/>
    </row>
    <row r="75" spans="2:15" ht="13.5" thickBot="1" x14ac:dyDescent="0.25">
      <c r="B75" s="18"/>
      <c r="C75" s="19" t="s">
        <v>108</v>
      </c>
      <c r="D75" s="24" t="s">
        <v>109</v>
      </c>
      <c r="E75" s="19" t="str">
        <f t="shared" si="10"/>
        <v>056</v>
      </c>
      <c r="F75" s="25">
        <v>578.43180000000007</v>
      </c>
      <c r="G75" s="8">
        <f t="shared" si="4"/>
        <v>12315.790571742</v>
      </c>
      <c r="H75" s="8">
        <f t="shared" si="11"/>
        <v>2639.0979796590004</v>
      </c>
      <c r="I75" s="8">
        <f t="shared" si="11"/>
        <v>2639.0979796590004</v>
      </c>
      <c r="J75" s="8">
        <f>+G75+H75+I75</f>
        <v>17593.98653106</v>
      </c>
      <c r="K75" s="8">
        <f t="shared" si="2"/>
        <v>2167.9306915068546</v>
      </c>
      <c r="L75" s="26">
        <f t="shared" si="3"/>
        <v>578.11485106849318</v>
      </c>
      <c r="M75" s="31">
        <v>550.57150697642498</v>
      </c>
      <c r="N75" s="7">
        <f t="shared" si="0"/>
        <v>567.09</v>
      </c>
      <c r="O75" s="17">
        <f t="shared" si="1"/>
        <v>0.98039215686274506</v>
      </c>
    </row>
    <row r="76" spans="2:15" ht="13.5" thickBot="1" x14ac:dyDescent="0.25">
      <c r="B76" s="18"/>
      <c r="C76" s="19" t="s">
        <v>110</v>
      </c>
      <c r="D76" s="24" t="s">
        <v>111</v>
      </c>
      <c r="E76" s="19" t="str">
        <f t="shared" si="10"/>
        <v>057</v>
      </c>
      <c r="F76" s="25">
        <v>578.43180000000007</v>
      </c>
      <c r="G76" s="8">
        <f t="shared" si="4"/>
        <v>12315.790571742</v>
      </c>
      <c r="H76" s="8">
        <f t="shared" si="11"/>
        <v>2639.0979796590004</v>
      </c>
      <c r="I76" s="8">
        <f t="shared" si="11"/>
        <v>2639.0979796590004</v>
      </c>
      <c r="J76" s="8">
        <f>+G76+H76+I76</f>
        <v>17593.98653106</v>
      </c>
      <c r="K76" s="8">
        <f t="shared" si="2"/>
        <v>2167.9306915068546</v>
      </c>
      <c r="L76" s="26">
        <f t="shared" si="3"/>
        <v>578.11485106849318</v>
      </c>
      <c r="M76" s="46" t="e">
        <f>+#REF!</f>
        <v>#REF!</v>
      </c>
      <c r="N76" s="7" t="e">
        <f t="shared" si="0"/>
        <v>#REF!</v>
      </c>
      <c r="O76" s="17" t="e">
        <f t="shared" si="1"/>
        <v>#REF!</v>
      </c>
    </row>
    <row r="77" spans="2:15" ht="13.5" thickBot="1" x14ac:dyDescent="0.25">
      <c r="B77" s="27"/>
      <c r="C77" s="19" t="s">
        <v>112</v>
      </c>
      <c r="D77" s="30" t="s">
        <v>113</v>
      </c>
      <c r="E77" s="19" t="str">
        <f t="shared" si="10"/>
        <v>046</v>
      </c>
      <c r="F77" s="53">
        <v>578.43180000000007</v>
      </c>
      <c r="G77" s="38">
        <f t="shared" si="4"/>
        <v>12315.790571742</v>
      </c>
      <c r="H77" s="38">
        <f t="shared" si="11"/>
        <v>2639.0979796590004</v>
      </c>
      <c r="I77" s="38">
        <f t="shared" si="11"/>
        <v>2639.0979796590004</v>
      </c>
      <c r="J77" s="38">
        <f t="shared" si="6"/>
        <v>17593.98653106</v>
      </c>
      <c r="K77" s="38">
        <f t="shared" si="2"/>
        <v>2167.9306915068546</v>
      </c>
      <c r="L77" s="39">
        <f t="shared" si="3"/>
        <v>578.11485106849318</v>
      </c>
      <c r="M77" s="25">
        <v>513.27816300084896</v>
      </c>
      <c r="N77" s="7">
        <f t="shared" si="0"/>
        <v>528.67999999999995</v>
      </c>
      <c r="O77" s="17">
        <f t="shared" si="1"/>
        <v>0.91398847712037945</v>
      </c>
    </row>
    <row r="78" spans="2:15" ht="13.5" thickBot="1" x14ac:dyDescent="0.25">
      <c r="B78" s="63" t="s">
        <v>93</v>
      </c>
      <c r="C78" s="64"/>
      <c r="D78" s="65"/>
      <c r="E78" s="66"/>
      <c r="F78" s="67">
        <v>539.25360000000001</v>
      </c>
      <c r="G78" s="68">
        <f>+G79</f>
        <v>11481.620482583998</v>
      </c>
      <c r="H78" s="69">
        <f>+H79</f>
        <v>2460.3472462680002</v>
      </c>
      <c r="I78" s="69">
        <f>+I79</f>
        <v>2460.3472462680002</v>
      </c>
      <c r="J78" s="70">
        <f>+J79</f>
        <v>16402.314975119996</v>
      </c>
      <c r="K78" s="71">
        <f t="shared" ref="K78:K141" si="12">+((0.123287671232877)*30.4)*F78</f>
        <v>2021.092944657539</v>
      </c>
      <c r="L78" s="70">
        <f t="shared" ref="L78:L141" si="13">+((F78*30*0.4)/365)*30.4</f>
        <v>538.9581185753425</v>
      </c>
      <c r="M78" s="25">
        <v>513.27816300084896</v>
      </c>
      <c r="N78" s="7">
        <f t="shared" si="0"/>
        <v>528.67999999999995</v>
      </c>
      <c r="O78" s="17">
        <f t="shared" si="1"/>
        <v>0.98039215686274495</v>
      </c>
    </row>
    <row r="79" spans="2:15" x14ac:dyDescent="0.2">
      <c r="B79" s="18"/>
      <c r="C79" s="19" t="s">
        <v>115</v>
      </c>
      <c r="D79" s="24" t="s">
        <v>116</v>
      </c>
      <c r="E79" s="19" t="str">
        <f t="shared" ref="E79:E87" si="14">+C79</f>
        <v>047</v>
      </c>
      <c r="F79" s="50">
        <v>539.25360000000001</v>
      </c>
      <c r="G79" s="51">
        <f t="shared" si="4"/>
        <v>11481.620482583998</v>
      </c>
      <c r="H79" s="51">
        <f t="shared" si="11"/>
        <v>2460.3472462680002</v>
      </c>
      <c r="I79" s="51">
        <f t="shared" si="11"/>
        <v>2460.3472462680002</v>
      </c>
      <c r="J79" s="51">
        <f t="shared" si="6"/>
        <v>16402.314975119996</v>
      </c>
      <c r="K79" s="51">
        <f t="shared" si="12"/>
        <v>2021.092944657539</v>
      </c>
      <c r="L79" s="57">
        <f t="shared" si="13"/>
        <v>538.9581185753425</v>
      </c>
      <c r="M79" s="25">
        <v>513.27816300084896</v>
      </c>
      <c r="N79" s="7">
        <f t="shared" ref="N79:N142" si="15">+ROUND((M79*1.03),2)</f>
        <v>528.67999999999995</v>
      </c>
      <c r="O79" s="17">
        <f t="shared" ref="O79:O142" si="16">+N79/F79</f>
        <v>0.98039215686274495</v>
      </c>
    </row>
    <row r="80" spans="2:15" x14ac:dyDescent="0.2">
      <c r="B80" s="18"/>
      <c r="C80" s="19" t="s">
        <v>308</v>
      </c>
      <c r="D80" s="24" t="s">
        <v>309</v>
      </c>
      <c r="E80" s="19" t="str">
        <f>+C80</f>
        <v>153</v>
      </c>
      <c r="F80" s="25">
        <v>539.25360000000001</v>
      </c>
      <c r="G80" s="8">
        <f t="shared" si="4"/>
        <v>11481.620482583998</v>
      </c>
      <c r="H80" s="8">
        <f t="shared" si="11"/>
        <v>2460.3472462680002</v>
      </c>
      <c r="I80" s="8">
        <f t="shared" si="11"/>
        <v>2460.3472462680002</v>
      </c>
      <c r="J80" s="8">
        <f t="shared" si="6"/>
        <v>16402.314975119996</v>
      </c>
      <c r="K80" s="8">
        <f t="shared" si="12"/>
        <v>2021.092944657539</v>
      </c>
      <c r="L80" s="26">
        <f t="shared" si="13"/>
        <v>538.9581185753425</v>
      </c>
      <c r="M80" s="25">
        <v>513.27816300084896</v>
      </c>
      <c r="N80" s="7">
        <f t="shared" si="15"/>
        <v>528.67999999999995</v>
      </c>
      <c r="O80" s="17">
        <f t="shared" si="16"/>
        <v>0.98039215686274495</v>
      </c>
    </row>
    <row r="81" spans="2:15" x14ac:dyDescent="0.2">
      <c r="B81" s="27"/>
      <c r="C81" s="19" t="s">
        <v>117</v>
      </c>
      <c r="D81" s="24" t="s">
        <v>118</v>
      </c>
      <c r="E81" s="19" t="str">
        <f t="shared" si="14"/>
        <v>049</v>
      </c>
      <c r="F81" s="25">
        <v>539.25360000000001</v>
      </c>
      <c r="G81" s="8">
        <f t="shared" si="4"/>
        <v>11481.620482583998</v>
      </c>
      <c r="H81" s="8">
        <f t="shared" si="11"/>
        <v>2460.3472462680002</v>
      </c>
      <c r="I81" s="8">
        <f t="shared" si="11"/>
        <v>2460.3472462680002</v>
      </c>
      <c r="J81" s="8">
        <f t="shared" si="6"/>
        <v>16402.314975119996</v>
      </c>
      <c r="K81" s="8">
        <f t="shared" si="12"/>
        <v>2021.092944657539</v>
      </c>
      <c r="L81" s="26">
        <f t="shared" si="13"/>
        <v>538.9581185753425</v>
      </c>
      <c r="M81" s="25">
        <v>513.27816300084896</v>
      </c>
      <c r="N81" s="7">
        <f t="shared" si="15"/>
        <v>528.67999999999995</v>
      </c>
      <c r="O81" s="17">
        <f t="shared" si="16"/>
        <v>0.98039215686274495</v>
      </c>
    </row>
    <row r="82" spans="2:15" x14ac:dyDescent="0.2">
      <c r="B82" s="18"/>
      <c r="C82" s="19" t="s">
        <v>119</v>
      </c>
      <c r="D82" s="24" t="s">
        <v>120</v>
      </c>
      <c r="E82" s="19" t="str">
        <f t="shared" si="14"/>
        <v>050</v>
      </c>
      <c r="F82" s="25">
        <v>539.25360000000001</v>
      </c>
      <c r="G82" s="8">
        <f t="shared" si="4"/>
        <v>11481.620482583998</v>
      </c>
      <c r="H82" s="8">
        <f t="shared" si="11"/>
        <v>2460.3472462680002</v>
      </c>
      <c r="I82" s="8">
        <f t="shared" si="11"/>
        <v>2460.3472462680002</v>
      </c>
      <c r="J82" s="8">
        <f t="shared" si="6"/>
        <v>16402.314975119996</v>
      </c>
      <c r="K82" s="8">
        <f t="shared" si="12"/>
        <v>2021.092944657539</v>
      </c>
      <c r="L82" s="26">
        <f t="shared" si="13"/>
        <v>538.9581185753425</v>
      </c>
      <c r="M82" s="25">
        <v>513.27816300084896</v>
      </c>
      <c r="N82" s="7">
        <f t="shared" si="15"/>
        <v>528.67999999999995</v>
      </c>
      <c r="O82" s="17">
        <f t="shared" si="16"/>
        <v>0.98039215686274495</v>
      </c>
    </row>
    <row r="83" spans="2:15" x14ac:dyDescent="0.2">
      <c r="B83" s="27"/>
      <c r="C83" s="19" t="s">
        <v>121</v>
      </c>
      <c r="D83" s="24" t="s">
        <v>122</v>
      </c>
      <c r="E83" s="19" t="str">
        <f t="shared" si="14"/>
        <v>051</v>
      </c>
      <c r="F83" s="25">
        <v>539.25360000000001</v>
      </c>
      <c r="G83" s="8">
        <f t="shared" si="4"/>
        <v>11481.620482583998</v>
      </c>
      <c r="H83" s="8">
        <f t="shared" si="11"/>
        <v>2460.3472462680002</v>
      </c>
      <c r="I83" s="8">
        <f t="shared" si="11"/>
        <v>2460.3472462680002</v>
      </c>
      <c r="J83" s="8">
        <f t="shared" si="6"/>
        <v>16402.314975119996</v>
      </c>
      <c r="K83" s="8">
        <f t="shared" si="12"/>
        <v>2021.092944657539</v>
      </c>
      <c r="L83" s="26">
        <f t="shared" si="13"/>
        <v>538.9581185753425</v>
      </c>
      <c r="M83" s="31">
        <v>513.27816300084896</v>
      </c>
      <c r="N83" s="7">
        <f t="shared" si="15"/>
        <v>528.67999999999995</v>
      </c>
      <c r="O83" s="17">
        <f t="shared" si="16"/>
        <v>0.98039215686274495</v>
      </c>
    </row>
    <row r="84" spans="2:15" x14ac:dyDescent="0.2">
      <c r="B84" s="18"/>
      <c r="C84" s="19" t="s">
        <v>123</v>
      </c>
      <c r="D84" s="24" t="s">
        <v>124</v>
      </c>
      <c r="E84" s="19" t="str">
        <f t="shared" si="14"/>
        <v>052</v>
      </c>
      <c r="F84" s="25">
        <v>539.25360000000001</v>
      </c>
      <c r="G84" s="8">
        <f t="shared" si="4"/>
        <v>11481.620482583998</v>
      </c>
      <c r="H84" s="8">
        <f t="shared" si="11"/>
        <v>2460.3472462680002</v>
      </c>
      <c r="I84" s="8">
        <f t="shared" si="11"/>
        <v>2460.3472462680002</v>
      </c>
      <c r="J84" s="8">
        <f t="shared" si="6"/>
        <v>16402.314975119996</v>
      </c>
      <c r="K84" s="8">
        <f t="shared" si="12"/>
        <v>2021.092944657539</v>
      </c>
      <c r="L84" s="26">
        <f t="shared" si="13"/>
        <v>538.9581185753425</v>
      </c>
      <c r="M84" s="25">
        <v>513.27816300084896</v>
      </c>
      <c r="N84" s="7">
        <f t="shared" si="15"/>
        <v>528.67999999999995</v>
      </c>
      <c r="O84" s="17">
        <f t="shared" si="16"/>
        <v>0.98039215686274495</v>
      </c>
    </row>
    <row r="85" spans="2:15" ht="13.5" thickBot="1" x14ac:dyDescent="0.25">
      <c r="B85" s="27"/>
      <c r="C85" s="19" t="s">
        <v>125</v>
      </c>
      <c r="D85" s="30" t="s">
        <v>126</v>
      </c>
      <c r="E85" s="19" t="str">
        <f t="shared" si="14"/>
        <v>053</v>
      </c>
      <c r="F85" s="31">
        <v>539.25360000000001</v>
      </c>
      <c r="G85" s="8">
        <f t="shared" si="4"/>
        <v>11481.620482583998</v>
      </c>
      <c r="H85" s="8">
        <f t="shared" si="11"/>
        <v>2460.3472462680002</v>
      </c>
      <c r="I85" s="8">
        <f t="shared" si="11"/>
        <v>2460.3472462680002</v>
      </c>
      <c r="J85" s="8">
        <f t="shared" si="6"/>
        <v>16402.314975119996</v>
      </c>
      <c r="K85" s="8">
        <f t="shared" si="12"/>
        <v>2021.092944657539</v>
      </c>
      <c r="L85" s="26">
        <f t="shared" si="13"/>
        <v>538.9581185753425</v>
      </c>
      <c r="M85" s="25">
        <v>513.27816300084896</v>
      </c>
      <c r="N85" s="7">
        <f t="shared" si="15"/>
        <v>528.67999999999995</v>
      </c>
      <c r="O85" s="17">
        <f t="shared" si="16"/>
        <v>0.98039215686274495</v>
      </c>
    </row>
    <row r="86" spans="2:15" ht="13.5" thickBot="1" x14ac:dyDescent="0.25">
      <c r="B86" s="27"/>
      <c r="C86" s="19" t="s">
        <v>127</v>
      </c>
      <c r="D86" s="24" t="s">
        <v>128</v>
      </c>
      <c r="E86" s="19" t="str">
        <f t="shared" si="14"/>
        <v>054</v>
      </c>
      <c r="F86" s="25">
        <v>539.25360000000001</v>
      </c>
      <c r="G86" s="8">
        <f t="shared" si="4"/>
        <v>11481.620482583998</v>
      </c>
      <c r="H86" s="8">
        <f t="shared" si="11"/>
        <v>2460.3472462680002</v>
      </c>
      <c r="I86" s="8">
        <f t="shared" si="11"/>
        <v>2460.3472462680002</v>
      </c>
      <c r="J86" s="8">
        <f t="shared" si="6"/>
        <v>16402.314975119996</v>
      </c>
      <c r="K86" s="8">
        <f t="shared" si="12"/>
        <v>2021.092944657539</v>
      </c>
      <c r="L86" s="26">
        <f t="shared" si="13"/>
        <v>538.9581185753425</v>
      </c>
      <c r="M86" s="46">
        <f>+M87</f>
        <v>491.80210440191996</v>
      </c>
      <c r="N86" s="7">
        <f t="shared" si="15"/>
        <v>506.56</v>
      </c>
      <c r="O86" s="17">
        <f t="shared" si="16"/>
        <v>0.93937249561245395</v>
      </c>
    </row>
    <row r="87" spans="2:15" ht="13.5" thickBot="1" x14ac:dyDescent="0.25">
      <c r="B87" s="18"/>
      <c r="C87" s="19" t="s">
        <v>129</v>
      </c>
      <c r="D87" s="24" t="s">
        <v>130</v>
      </c>
      <c r="E87" s="19" t="str">
        <f t="shared" si="14"/>
        <v>055</v>
      </c>
      <c r="F87" s="37">
        <v>539.25360000000001</v>
      </c>
      <c r="G87" s="38">
        <f t="shared" si="4"/>
        <v>11481.620482583998</v>
      </c>
      <c r="H87" s="38">
        <f t="shared" si="11"/>
        <v>2460.3472462680002</v>
      </c>
      <c r="I87" s="38">
        <f t="shared" si="11"/>
        <v>2460.3472462680002</v>
      </c>
      <c r="J87" s="38">
        <f>+G87+H87+I87</f>
        <v>16402.314975119996</v>
      </c>
      <c r="K87" s="38">
        <f t="shared" si="12"/>
        <v>2021.092944657539</v>
      </c>
      <c r="L87" s="39">
        <f t="shared" si="13"/>
        <v>538.9581185753425</v>
      </c>
      <c r="M87" s="25">
        <v>491.80210440191996</v>
      </c>
      <c r="N87" s="7">
        <f t="shared" si="15"/>
        <v>506.56</v>
      </c>
      <c r="O87" s="17">
        <f t="shared" si="16"/>
        <v>0.93937249561245395</v>
      </c>
    </row>
    <row r="88" spans="2:15" ht="13.5" thickBot="1" x14ac:dyDescent="0.25">
      <c r="B88" s="63" t="s">
        <v>114</v>
      </c>
      <c r="C88" s="64"/>
      <c r="D88" s="65"/>
      <c r="E88" s="66"/>
      <c r="F88" s="67">
        <v>516.69119999999998</v>
      </c>
      <c r="G88" s="68">
        <f>+G89</f>
        <v>11001.228856127998</v>
      </c>
      <c r="H88" s="69">
        <f>+H89</f>
        <v>2357.4061834559998</v>
      </c>
      <c r="I88" s="69">
        <f>+I89</f>
        <v>2357.4061834559998</v>
      </c>
      <c r="J88" s="70">
        <f>+J89</f>
        <v>15716.041223039998</v>
      </c>
      <c r="K88" s="71">
        <f t="shared" si="12"/>
        <v>1936.530305753429</v>
      </c>
      <c r="L88" s="70">
        <f t="shared" si="13"/>
        <v>516.40808153424655</v>
      </c>
      <c r="M88" s="25">
        <v>491.80210440191996</v>
      </c>
      <c r="N88" s="7">
        <f t="shared" si="15"/>
        <v>506.56</v>
      </c>
      <c r="O88" s="17">
        <f t="shared" si="16"/>
        <v>0.98039215686274517</v>
      </c>
    </row>
    <row r="89" spans="2:15" x14ac:dyDescent="0.2">
      <c r="B89" s="27"/>
      <c r="C89" s="19" t="s">
        <v>132</v>
      </c>
      <c r="D89" s="28" t="s">
        <v>133</v>
      </c>
      <c r="E89" s="19" t="str">
        <f>+C89</f>
        <v>058</v>
      </c>
      <c r="F89" s="50">
        <v>516.69119999999998</v>
      </c>
      <c r="G89" s="50">
        <f t="shared" si="4"/>
        <v>11001.228856127998</v>
      </c>
      <c r="H89" s="51">
        <f t="shared" si="11"/>
        <v>2357.4061834559998</v>
      </c>
      <c r="I89" s="51">
        <f t="shared" si="11"/>
        <v>2357.4061834559998</v>
      </c>
      <c r="J89" s="51">
        <f t="shared" si="6"/>
        <v>15716.041223039998</v>
      </c>
      <c r="K89" s="51">
        <f t="shared" si="12"/>
        <v>1936.530305753429</v>
      </c>
      <c r="L89" s="57">
        <f t="shared" si="13"/>
        <v>516.40808153424655</v>
      </c>
      <c r="M89" s="25"/>
      <c r="O89" s="17"/>
    </row>
    <row r="90" spans="2:15" ht="13.5" thickBot="1" x14ac:dyDescent="0.25">
      <c r="B90" s="27"/>
      <c r="C90" s="19" t="s">
        <v>310</v>
      </c>
      <c r="D90" s="24" t="s">
        <v>311</v>
      </c>
      <c r="E90" s="19" t="str">
        <f>+C90</f>
        <v>159</v>
      </c>
      <c r="F90" s="25">
        <v>516.69119999999998</v>
      </c>
      <c r="G90" s="8">
        <f t="shared" si="4"/>
        <v>11001.228856127998</v>
      </c>
      <c r="H90" s="8">
        <f t="shared" si="11"/>
        <v>2357.4061834559998</v>
      </c>
      <c r="I90" s="8">
        <f t="shared" si="11"/>
        <v>2357.4061834559998</v>
      </c>
      <c r="J90" s="8">
        <f>+G90+H90+I90</f>
        <v>15716.041223039998</v>
      </c>
      <c r="K90" s="8">
        <f t="shared" si="12"/>
        <v>1936.530305753429</v>
      </c>
      <c r="L90" s="26">
        <f t="shared" si="13"/>
        <v>516.40808153424655</v>
      </c>
      <c r="M90" s="25">
        <v>491.80210440191996</v>
      </c>
      <c r="N90" s="7">
        <f t="shared" si="15"/>
        <v>506.56</v>
      </c>
      <c r="O90" s="17">
        <f t="shared" si="16"/>
        <v>0.98039215686274517</v>
      </c>
    </row>
    <row r="91" spans="2:15" ht="13.5" thickBot="1" x14ac:dyDescent="0.25">
      <c r="B91" s="18"/>
      <c r="C91" s="19" t="s">
        <v>312</v>
      </c>
      <c r="D91" s="24" t="s">
        <v>313</v>
      </c>
      <c r="E91" s="19" t="str">
        <f>+C91</f>
        <v>151</v>
      </c>
      <c r="F91" s="25">
        <v>516.69119999999998</v>
      </c>
      <c r="G91" s="8">
        <f t="shared" si="4"/>
        <v>11001.228856127998</v>
      </c>
      <c r="H91" s="8">
        <f t="shared" si="11"/>
        <v>2357.4061834559998</v>
      </c>
      <c r="I91" s="8">
        <f t="shared" si="11"/>
        <v>2357.4061834559998</v>
      </c>
      <c r="J91" s="8">
        <f>+G91+H91+I91</f>
        <v>15716.041223039998</v>
      </c>
      <c r="K91" s="8">
        <f t="shared" si="12"/>
        <v>1936.530305753429</v>
      </c>
      <c r="L91" s="26">
        <f t="shared" si="13"/>
        <v>516.40808153424655</v>
      </c>
      <c r="M91" s="46">
        <f>+M92</f>
        <v>476.85115884302149</v>
      </c>
      <c r="N91" s="7">
        <f t="shared" si="15"/>
        <v>491.16</v>
      </c>
      <c r="O91" s="17">
        <f t="shared" si="16"/>
        <v>0.95058712050834238</v>
      </c>
    </row>
    <row r="92" spans="2:15" ht="13.5" thickBot="1" x14ac:dyDescent="0.25">
      <c r="B92" s="63" t="s">
        <v>131</v>
      </c>
      <c r="C92" s="64"/>
      <c r="D92" s="65"/>
      <c r="E92" s="66"/>
      <c r="F92" s="67">
        <v>500.98320000000001</v>
      </c>
      <c r="G92" s="68">
        <f>+G93</f>
        <v>10666.778989607999</v>
      </c>
      <c r="H92" s="69">
        <f>+H93</f>
        <v>2285.7383549159999</v>
      </c>
      <c r="I92" s="69">
        <f>+I93</f>
        <v>2285.7383549159999</v>
      </c>
      <c r="J92" s="70">
        <f>+J93</f>
        <v>15238.25569944</v>
      </c>
      <c r="K92" s="71">
        <f t="shared" si="12"/>
        <v>1877.6575824657577</v>
      </c>
      <c r="L92" s="70">
        <f t="shared" si="13"/>
        <v>500.70868865753425</v>
      </c>
      <c r="M92" s="25">
        <v>476.85115884302149</v>
      </c>
      <c r="N92" s="7">
        <f t="shared" si="15"/>
        <v>491.16</v>
      </c>
      <c r="O92" s="17">
        <f t="shared" si="16"/>
        <v>0.98039215686274517</v>
      </c>
    </row>
    <row r="93" spans="2:15" x14ac:dyDescent="0.2">
      <c r="B93" s="27"/>
      <c r="C93" s="19" t="s">
        <v>135</v>
      </c>
      <c r="D93" s="24" t="s">
        <v>136</v>
      </c>
      <c r="E93" s="19" t="str">
        <f>+C93</f>
        <v>141</v>
      </c>
      <c r="F93" s="25">
        <v>500.98320000000001</v>
      </c>
      <c r="G93" s="8">
        <f t="shared" si="4"/>
        <v>10666.778989607999</v>
      </c>
      <c r="H93" s="8">
        <f t="shared" si="11"/>
        <v>2285.7383549159999</v>
      </c>
      <c r="I93" s="8">
        <f t="shared" si="11"/>
        <v>2285.7383549159999</v>
      </c>
      <c r="J93" s="8">
        <f>+G93+H93+I93</f>
        <v>15238.25569944</v>
      </c>
      <c r="K93" s="8">
        <f t="shared" si="12"/>
        <v>1877.6575824657577</v>
      </c>
      <c r="L93" s="26">
        <f t="shared" si="13"/>
        <v>500.70868865753425</v>
      </c>
      <c r="M93" s="25"/>
      <c r="O93" s="17"/>
    </row>
    <row r="94" spans="2:15" ht="13.5" thickBot="1" x14ac:dyDescent="0.25">
      <c r="B94" s="27"/>
      <c r="C94" s="19" t="s">
        <v>314</v>
      </c>
      <c r="D94" s="24" t="s">
        <v>315</v>
      </c>
      <c r="E94" s="19" t="str">
        <f>+C94</f>
        <v>148</v>
      </c>
      <c r="F94" s="25">
        <v>500.98320000000001</v>
      </c>
      <c r="G94" s="8">
        <f t="shared" si="4"/>
        <v>10666.778989607999</v>
      </c>
      <c r="H94" s="8">
        <f t="shared" si="11"/>
        <v>2285.7383549159999</v>
      </c>
      <c r="I94" s="8">
        <f t="shared" si="11"/>
        <v>2285.7383549159999</v>
      </c>
      <c r="J94" s="8">
        <f>+G94+H94+I94</f>
        <v>15238.25569944</v>
      </c>
      <c r="K94" s="8">
        <f t="shared" si="12"/>
        <v>1877.6575824657577</v>
      </c>
      <c r="L94" s="26">
        <f t="shared" si="13"/>
        <v>500.70868865753425</v>
      </c>
      <c r="M94" s="31">
        <v>413.4356454228963</v>
      </c>
      <c r="N94" s="7">
        <f>+ROUND((M94*1.03),2)</f>
        <v>425.84</v>
      </c>
      <c r="O94" s="17">
        <f>+N94/F94</f>
        <v>0.85000854320065022</v>
      </c>
    </row>
    <row r="95" spans="2:15" ht="13.5" thickBot="1" x14ac:dyDescent="0.25">
      <c r="B95" s="27"/>
      <c r="C95" s="19" t="s">
        <v>137</v>
      </c>
      <c r="D95" s="30" t="s">
        <v>138</v>
      </c>
      <c r="E95" s="19" t="str">
        <f>+C95</f>
        <v>062</v>
      </c>
      <c r="F95" s="53">
        <v>500.98320000000001</v>
      </c>
      <c r="G95" s="38">
        <f t="shared" si="4"/>
        <v>10666.778989607999</v>
      </c>
      <c r="H95" s="38">
        <f t="shared" si="11"/>
        <v>2285.7383549159999</v>
      </c>
      <c r="I95" s="38">
        <f t="shared" si="11"/>
        <v>2285.7383549159999</v>
      </c>
      <c r="J95" s="38">
        <f>+G95+H95+I95</f>
        <v>15238.25569944</v>
      </c>
      <c r="K95" s="38">
        <f t="shared" si="12"/>
        <v>1877.6575824657577</v>
      </c>
      <c r="L95" s="39">
        <f t="shared" si="13"/>
        <v>500.70868865753425</v>
      </c>
      <c r="M95" s="46">
        <f>+M96</f>
        <v>413.4356454228963</v>
      </c>
      <c r="N95" s="7">
        <f t="shared" si="15"/>
        <v>425.84</v>
      </c>
      <c r="O95" s="17">
        <f t="shared" si="16"/>
        <v>0.85000854320065022</v>
      </c>
    </row>
    <row r="96" spans="2:15" ht="13.5" thickBot="1" x14ac:dyDescent="0.25">
      <c r="B96" s="63" t="s">
        <v>134</v>
      </c>
      <c r="C96" s="64"/>
      <c r="D96" s="65"/>
      <c r="E96" s="66"/>
      <c r="F96" s="67">
        <v>434.35679999999996</v>
      </c>
      <c r="G96" s="68">
        <f>+G98</f>
        <v>9248.1903349919976</v>
      </c>
      <c r="H96" s="69">
        <f>+H98</f>
        <v>1981.7550717839995</v>
      </c>
      <c r="I96" s="69">
        <f>+I98</f>
        <v>1981.7550717839995</v>
      </c>
      <c r="J96" s="70">
        <f>+J98</f>
        <v>13211.700478559997</v>
      </c>
      <c r="K96" s="71">
        <f t="shared" si="12"/>
        <v>1627.9454860274009</v>
      </c>
      <c r="L96" s="70">
        <f t="shared" si="13"/>
        <v>434.11879627397263</v>
      </c>
      <c r="M96" s="25">
        <v>413.4356454228963</v>
      </c>
      <c r="N96" s="7">
        <f t="shared" si="15"/>
        <v>425.84</v>
      </c>
      <c r="O96" s="17">
        <f t="shared" si="16"/>
        <v>0.98039215686274517</v>
      </c>
    </row>
    <row r="97" spans="2:15" ht="13.5" thickBot="1" x14ac:dyDescent="0.25">
      <c r="B97" s="18"/>
      <c r="C97" s="19" t="s">
        <v>316</v>
      </c>
      <c r="D97" s="24" t="s">
        <v>317</v>
      </c>
      <c r="E97" s="19" t="str">
        <f>+C97</f>
        <v>161</v>
      </c>
      <c r="F97" s="25">
        <v>434.35679999999996</v>
      </c>
      <c r="G97" s="8">
        <f t="shared" si="4"/>
        <v>9248.1903349919976</v>
      </c>
      <c r="H97" s="8">
        <f t="shared" si="11"/>
        <v>1981.7550717839995</v>
      </c>
      <c r="I97" s="8">
        <f t="shared" si="11"/>
        <v>1981.7550717839995</v>
      </c>
      <c r="J97" s="8">
        <f t="shared" ref="J97" si="17">+G97+H97+I97</f>
        <v>13211.700478559997</v>
      </c>
      <c r="K97" s="8">
        <f t="shared" si="12"/>
        <v>1627.9454860274009</v>
      </c>
      <c r="L97" s="26">
        <f t="shared" si="13"/>
        <v>434.11879627397263</v>
      </c>
      <c r="M97" s="46">
        <f>+M98</f>
        <v>372.89860275200004</v>
      </c>
      <c r="N97" s="7">
        <f t="shared" si="15"/>
        <v>384.09</v>
      </c>
      <c r="O97" s="17">
        <f t="shared" si="16"/>
        <v>0.88427302162646015</v>
      </c>
    </row>
    <row r="98" spans="2:15" ht="13.5" thickBot="1" x14ac:dyDescent="0.25">
      <c r="B98" s="18"/>
      <c r="C98" s="19" t="s">
        <v>140</v>
      </c>
      <c r="D98" s="24" t="s">
        <v>141</v>
      </c>
      <c r="E98" s="19" t="str">
        <f>+C98</f>
        <v>063</v>
      </c>
      <c r="F98" s="37">
        <v>434.35679999999996</v>
      </c>
      <c r="G98" s="38">
        <f t="shared" si="4"/>
        <v>9248.1903349919976</v>
      </c>
      <c r="H98" s="38">
        <f t="shared" si="11"/>
        <v>1981.7550717839995</v>
      </c>
      <c r="I98" s="38">
        <f t="shared" si="11"/>
        <v>1981.7550717839995</v>
      </c>
      <c r="J98" s="38">
        <f t="shared" si="6"/>
        <v>13211.700478559997</v>
      </c>
      <c r="K98" s="38">
        <f t="shared" si="12"/>
        <v>1627.9454860274009</v>
      </c>
      <c r="L98" s="39">
        <f t="shared" si="13"/>
        <v>434.11879627397263</v>
      </c>
      <c r="M98" s="25">
        <v>372.89860275200004</v>
      </c>
      <c r="N98" s="7">
        <f t="shared" si="15"/>
        <v>384.09</v>
      </c>
      <c r="O98" s="17">
        <f t="shared" si="16"/>
        <v>0.88427302162646015</v>
      </c>
    </row>
    <row r="99" spans="2:15" ht="13.5" thickBot="1" x14ac:dyDescent="0.25">
      <c r="B99" s="63" t="s">
        <v>139</v>
      </c>
      <c r="C99" s="64"/>
      <c r="D99" s="65"/>
      <c r="E99" s="66"/>
      <c r="F99" s="67">
        <v>391.77179999999998</v>
      </c>
      <c r="G99" s="68">
        <f>+G100</f>
        <v>8341.4837163419998</v>
      </c>
      <c r="H99" s="69">
        <f>+H100</f>
        <v>1787.4607963589999</v>
      </c>
      <c r="I99" s="69">
        <f>+I100</f>
        <v>1787.4607963589999</v>
      </c>
      <c r="J99" s="70">
        <f>+J100</f>
        <v>11916.405309060001</v>
      </c>
      <c r="K99" s="71">
        <f t="shared" si="12"/>
        <v>1468.3392394520581</v>
      </c>
      <c r="L99" s="70">
        <f t="shared" si="13"/>
        <v>391.5571305205479</v>
      </c>
      <c r="M99" s="25">
        <v>372.89860275200004</v>
      </c>
      <c r="N99" s="7">
        <f t="shared" si="15"/>
        <v>384.09</v>
      </c>
      <c r="O99" s="17">
        <f t="shared" si="16"/>
        <v>0.98039215686274506</v>
      </c>
    </row>
    <row r="100" spans="2:15" x14ac:dyDescent="0.2">
      <c r="B100" s="27"/>
      <c r="C100" s="19" t="s">
        <v>143</v>
      </c>
      <c r="D100" s="24" t="s">
        <v>144</v>
      </c>
      <c r="E100" s="19" t="str">
        <f t="shared" ref="E100:E109" si="18">+C100</f>
        <v>064</v>
      </c>
      <c r="F100" s="50">
        <v>391.77179999999998</v>
      </c>
      <c r="G100" s="51">
        <f t="shared" si="4"/>
        <v>8341.4837163419998</v>
      </c>
      <c r="H100" s="51">
        <f t="shared" si="11"/>
        <v>1787.4607963589999</v>
      </c>
      <c r="I100" s="51">
        <f t="shared" si="11"/>
        <v>1787.4607963589999</v>
      </c>
      <c r="J100" s="51">
        <f t="shared" si="6"/>
        <v>11916.405309060001</v>
      </c>
      <c r="K100" s="51">
        <f t="shared" si="12"/>
        <v>1468.3392394520581</v>
      </c>
      <c r="L100" s="57">
        <f t="shared" si="13"/>
        <v>391.5571305205479</v>
      </c>
      <c r="M100" s="25">
        <v>372.89860275200004</v>
      </c>
      <c r="N100" s="7">
        <f t="shared" si="15"/>
        <v>384.09</v>
      </c>
      <c r="O100" s="17">
        <f t="shared" si="16"/>
        <v>0.98039215686274506</v>
      </c>
    </row>
    <row r="101" spans="2:15" x14ac:dyDescent="0.2">
      <c r="B101" s="27"/>
      <c r="C101" s="19" t="s">
        <v>145</v>
      </c>
      <c r="D101" s="28" t="s">
        <v>146</v>
      </c>
      <c r="E101" s="19" t="str">
        <f t="shared" si="18"/>
        <v>066</v>
      </c>
      <c r="F101" s="25">
        <v>391.77179999999998</v>
      </c>
      <c r="G101" s="8">
        <f t="shared" si="4"/>
        <v>8341.4837163419998</v>
      </c>
      <c r="H101" s="8">
        <f t="shared" si="11"/>
        <v>1787.4607963589999</v>
      </c>
      <c r="I101" s="8">
        <f t="shared" si="11"/>
        <v>1787.4607963589999</v>
      </c>
      <c r="J101" s="8">
        <f t="shared" si="6"/>
        <v>11916.405309060001</v>
      </c>
      <c r="K101" s="8">
        <f t="shared" si="12"/>
        <v>1468.3392394520581</v>
      </c>
      <c r="L101" s="26">
        <f t="shared" si="13"/>
        <v>391.5571305205479</v>
      </c>
      <c r="M101" s="25">
        <v>372.89860275200004</v>
      </c>
      <c r="N101" s="7">
        <f t="shared" si="15"/>
        <v>384.09</v>
      </c>
      <c r="O101" s="17">
        <f t="shared" si="16"/>
        <v>0.98039215686274506</v>
      </c>
    </row>
    <row r="102" spans="2:15" x14ac:dyDescent="0.2">
      <c r="B102" s="27"/>
      <c r="C102" s="19" t="s">
        <v>147</v>
      </c>
      <c r="D102" s="24" t="s">
        <v>148</v>
      </c>
      <c r="E102" s="19" t="str">
        <f t="shared" si="18"/>
        <v>067</v>
      </c>
      <c r="F102" s="25">
        <v>391.77179999999998</v>
      </c>
      <c r="G102" s="8">
        <f t="shared" ref="G102:G145" si="19">+($F102*0.7)*30.4167</f>
        <v>8341.4837163419998</v>
      </c>
      <c r="H102" s="8">
        <f t="shared" ref="H102:I138" si="20">+($F102*0.15)*30.4167</f>
        <v>1787.4607963589999</v>
      </c>
      <c r="I102" s="8">
        <f t="shared" si="20"/>
        <v>1787.4607963589999</v>
      </c>
      <c r="J102" s="8">
        <f t="shared" ref="J102:J142" si="21">+G102+H102+I102</f>
        <v>11916.405309060001</v>
      </c>
      <c r="K102" s="8">
        <f t="shared" si="12"/>
        <v>1468.3392394520581</v>
      </c>
      <c r="L102" s="26">
        <f t="shared" si="13"/>
        <v>391.5571305205479</v>
      </c>
      <c r="M102" s="25">
        <v>372.89860275200004</v>
      </c>
      <c r="N102" s="7">
        <f t="shared" si="15"/>
        <v>384.09</v>
      </c>
      <c r="O102" s="17">
        <f t="shared" si="16"/>
        <v>0.98039215686274506</v>
      </c>
    </row>
    <row r="103" spans="2:15" x14ac:dyDescent="0.2">
      <c r="B103" s="18"/>
      <c r="C103" s="19" t="s">
        <v>149</v>
      </c>
      <c r="D103" s="24" t="s">
        <v>150</v>
      </c>
      <c r="E103" s="19" t="str">
        <f t="shared" si="18"/>
        <v>068</v>
      </c>
      <c r="F103" s="25">
        <v>391.77179999999998</v>
      </c>
      <c r="G103" s="8">
        <f t="shared" si="19"/>
        <v>8341.4837163419998</v>
      </c>
      <c r="H103" s="8">
        <f t="shared" si="20"/>
        <v>1787.4607963589999</v>
      </c>
      <c r="I103" s="8">
        <f t="shared" si="20"/>
        <v>1787.4607963589999</v>
      </c>
      <c r="J103" s="8">
        <f t="shared" si="21"/>
        <v>11916.405309060001</v>
      </c>
      <c r="K103" s="8">
        <f t="shared" si="12"/>
        <v>1468.3392394520581</v>
      </c>
      <c r="L103" s="26">
        <f t="shared" si="13"/>
        <v>391.5571305205479</v>
      </c>
      <c r="M103" s="31">
        <v>372.89860275200004</v>
      </c>
      <c r="N103" s="7">
        <f t="shared" si="15"/>
        <v>384.09</v>
      </c>
      <c r="O103" s="17">
        <f t="shared" si="16"/>
        <v>0.98039215686274506</v>
      </c>
    </row>
    <row r="104" spans="2:15" x14ac:dyDescent="0.2">
      <c r="B104" s="27"/>
      <c r="C104" s="19" t="s">
        <v>151</v>
      </c>
      <c r="D104" s="30" t="s">
        <v>152</v>
      </c>
      <c r="E104" s="19" t="str">
        <f t="shared" si="18"/>
        <v>069</v>
      </c>
      <c r="F104" s="31">
        <v>391.77179999999998</v>
      </c>
      <c r="G104" s="8">
        <f t="shared" si="19"/>
        <v>8341.4837163419998</v>
      </c>
      <c r="H104" s="8">
        <f t="shared" si="20"/>
        <v>1787.4607963589999</v>
      </c>
      <c r="I104" s="8">
        <f t="shared" si="20"/>
        <v>1787.4607963589999</v>
      </c>
      <c r="J104" s="8">
        <f t="shared" si="21"/>
        <v>11916.405309060001</v>
      </c>
      <c r="K104" s="8">
        <f t="shared" si="12"/>
        <v>1468.3392394520581</v>
      </c>
      <c r="L104" s="26">
        <f t="shared" si="13"/>
        <v>391.5571305205479</v>
      </c>
      <c r="M104" s="25">
        <v>372.89860275200004</v>
      </c>
      <c r="N104" s="7">
        <f t="shared" si="15"/>
        <v>384.09</v>
      </c>
      <c r="O104" s="17">
        <f t="shared" si="16"/>
        <v>0.98039215686274506</v>
      </c>
    </row>
    <row r="105" spans="2:15" x14ac:dyDescent="0.2">
      <c r="B105" s="27"/>
      <c r="C105" s="19" t="s">
        <v>153</v>
      </c>
      <c r="D105" s="24" t="s">
        <v>154</v>
      </c>
      <c r="E105" s="19" t="str">
        <f t="shared" si="18"/>
        <v>070</v>
      </c>
      <c r="F105" s="25">
        <v>391.77179999999998</v>
      </c>
      <c r="G105" s="8">
        <f t="shared" si="19"/>
        <v>8341.4837163419998</v>
      </c>
      <c r="H105" s="8">
        <f t="shared" si="20"/>
        <v>1787.4607963589999</v>
      </c>
      <c r="I105" s="8">
        <f t="shared" si="20"/>
        <v>1787.4607963589999</v>
      </c>
      <c r="J105" s="8">
        <f t="shared" si="21"/>
        <v>11916.405309060001</v>
      </c>
      <c r="K105" s="8">
        <f t="shared" si="12"/>
        <v>1468.3392394520581</v>
      </c>
      <c r="L105" s="26">
        <f t="shared" si="13"/>
        <v>391.5571305205479</v>
      </c>
      <c r="M105" s="25">
        <v>372.89860275200004</v>
      </c>
      <c r="N105" s="7">
        <f t="shared" si="15"/>
        <v>384.09</v>
      </c>
      <c r="O105" s="17">
        <f t="shared" si="16"/>
        <v>0.98039215686274506</v>
      </c>
    </row>
    <row r="106" spans="2:15" x14ac:dyDescent="0.2">
      <c r="B106" s="18"/>
      <c r="C106" s="19" t="s">
        <v>155</v>
      </c>
      <c r="D106" s="24" t="s">
        <v>156</v>
      </c>
      <c r="E106" s="19" t="str">
        <f t="shared" si="18"/>
        <v>071</v>
      </c>
      <c r="F106" s="25">
        <v>391.77179999999998</v>
      </c>
      <c r="G106" s="8">
        <f t="shared" si="19"/>
        <v>8341.4837163419998</v>
      </c>
      <c r="H106" s="8">
        <f t="shared" si="20"/>
        <v>1787.4607963589999</v>
      </c>
      <c r="I106" s="8">
        <f t="shared" si="20"/>
        <v>1787.4607963589999</v>
      </c>
      <c r="J106" s="8">
        <f t="shared" si="21"/>
        <v>11916.405309060001</v>
      </c>
      <c r="K106" s="8">
        <f t="shared" si="12"/>
        <v>1468.3392394520581</v>
      </c>
      <c r="L106" s="26">
        <f t="shared" si="13"/>
        <v>391.5571305205479</v>
      </c>
      <c r="M106" s="31">
        <v>372.89860275200004</v>
      </c>
      <c r="N106" s="7">
        <f t="shared" si="15"/>
        <v>384.09</v>
      </c>
      <c r="O106" s="17">
        <f t="shared" si="16"/>
        <v>0.98039215686274506</v>
      </c>
    </row>
    <row r="107" spans="2:15" x14ac:dyDescent="0.2">
      <c r="B107" s="27"/>
      <c r="C107" s="19" t="s">
        <v>157</v>
      </c>
      <c r="D107" s="30" t="s">
        <v>158</v>
      </c>
      <c r="E107" s="19" t="str">
        <f t="shared" si="18"/>
        <v>072</v>
      </c>
      <c r="F107" s="31">
        <v>391.77179999999998</v>
      </c>
      <c r="G107" s="8">
        <f t="shared" si="19"/>
        <v>8341.4837163419998</v>
      </c>
      <c r="H107" s="8">
        <f t="shared" si="20"/>
        <v>1787.4607963589999</v>
      </c>
      <c r="I107" s="8">
        <f t="shared" si="20"/>
        <v>1787.4607963589999</v>
      </c>
      <c r="J107" s="8">
        <f t="shared" si="21"/>
        <v>11916.405309060001</v>
      </c>
      <c r="K107" s="8">
        <f t="shared" si="12"/>
        <v>1468.3392394520581</v>
      </c>
      <c r="L107" s="26">
        <f t="shared" si="13"/>
        <v>391.5571305205479</v>
      </c>
      <c r="M107" s="25">
        <v>372.89860275200004</v>
      </c>
      <c r="N107" s="7">
        <f t="shared" si="15"/>
        <v>384.09</v>
      </c>
      <c r="O107" s="17">
        <f t="shared" si="16"/>
        <v>0.98039215686274506</v>
      </c>
    </row>
    <row r="108" spans="2:15" ht="13.5" thickBot="1" x14ac:dyDescent="0.25">
      <c r="B108" s="18"/>
      <c r="C108" s="19" t="s">
        <v>159</v>
      </c>
      <c r="D108" s="24" t="s">
        <v>160</v>
      </c>
      <c r="E108" s="19" t="str">
        <f t="shared" si="18"/>
        <v>073</v>
      </c>
      <c r="F108" s="25">
        <v>391.77179999999998</v>
      </c>
      <c r="G108" s="8">
        <f t="shared" si="19"/>
        <v>8341.4837163419998</v>
      </c>
      <c r="H108" s="8">
        <f t="shared" si="20"/>
        <v>1787.4607963589999</v>
      </c>
      <c r="I108" s="8">
        <f t="shared" si="20"/>
        <v>1787.4607963589999</v>
      </c>
      <c r="J108" s="8">
        <f t="shared" si="21"/>
        <v>11916.405309060001</v>
      </c>
      <c r="K108" s="8">
        <f t="shared" si="12"/>
        <v>1468.3392394520581</v>
      </c>
      <c r="L108" s="26">
        <f t="shared" si="13"/>
        <v>391.5571305205479</v>
      </c>
      <c r="M108" s="31">
        <v>372.89860275200004</v>
      </c>
      <c r="N108" s="7">
        <f t="shared" si="15"/>
        <v>384.09</v>
      </c>
      <c r="O108" s="17">
        <f t="shared" si="16"/>
        <v>0.98039215686274506</v>
      </c>
    </row>
    <row r="109" spans="2:15" ht="13.5" thickBot="1" x14ac:dyDescent="0.25">
      <c r="B109" s="27"/>
      <c r="C109" s="19" t="s">
        <v>161</v>
      </c>
      <c r="D109" s="30" t="s">
        <v>162</v>
      </c>
      <c r="E109" s="19" t="str">
        <f t="shared" si="18"/>
        <v>074</v>
      </c>
      <c r="F109" s="53">
        <v>391.77179999999998</v>
      </c>
      <c r="G109" s="38">
        <f t="shared" si="19"/>
        <v>8341.4837163419998</v>
      </c>
      <c r="H109" s="38">
        <f t="shared" si="20"/>
        <v>1787.4607963589999</v>
      </c>
      <c r="I109" s="38">
        <f t="shared" si="20"/>
        <v>1787.4607963589999</v>
      </c>
      <c r="J109" s="38">
        <f t="shared" si="21"/>
        <v>11916.405309060001</v>
      </c>
      <c r="K109" s="38">
        <f t="shared" si="12"/>
        <v>1468.3392394520581</v>
      </c>
      <c r="L109" s="39">
        <f t="shared" si="13"/>
        <v>391.5571305205479</v>
      </c>
      <c r="M109" s="46">
        <f>+M110</f>
        <v>360.76054675158315</v>
      </c>
      <c r="N109" s="7">
        <f t="shared" si="15"/>
        <v>371.58</v>
      </c>
      <c r="O109" s="17">
        <f t="shared" si="16"/>
        <v>0.94846030265578074</v>
      </c>
    </row>
    <row r="110" spans="2:15" ht="13.5" thickBot="1" x14ac:dyDescent="0.25">
      <c r="B110" s="63" t="s">
        <v>142</v>
      </c>
      <c r="C110" s="64"/>
      <c r="D110" s="65"/>
      <c r="E110" s="66"/>
      <c r="F110" s="67">
        <v>379.01159999999999</v>
      </c>
      <c r="G110" s="68">
        <f>+G111</f>
        <v>8069.7974936039991</v>
      </c>
      <c r="H110" s="69">
        <f>+H111</f>
        <v>1729.2423200579999</v>
      </c>
      <c r="I110" s="69">
        <f>+I111</f>
        <v>1729.2423200579999</v>
      </c>
      <c r="J110" s="70">
        <f>+J111</f>
        <v>11528.282133719998</v>
      </c>
      <c r="K110" s="71">
        <f t="shared" si="12"/>
        <v>1420.5147090410992</v>
      </c>
      <c r="L110" s="70">
        <f t="shared" si="13"/>
        <v>378.80392241095893</v>
      </c>
      <c r="M110" s="25">
        <v>360.76054675158315</v>
      </c>
      <c r="N110" s="7">
        <f t="shared" si="15"/>
        <v>371.58</v>
      </c>
      <c r="O110" s="17">
        <f t="shared" si="16"/>
        <v>0.98039215686274506</v>
      </c>
    </row>
    <row r="111" spans="2:15" ht="13.5" thickBot="1" x14ac:dyDescent="0.25">
      <c r="B111" s="27"/>
      <c r="C111" s="19" t="s">
        <v>164</v>
      </c>
      <c r="D111" s="24" t="s">
        <v>165</v>
      </c>
      <c r="E111" s="19" t="str">
        <f>+C111</f>
        <v>075</v>
      </c>
      <c r="F111" s="50">
        <v>379.01159999999999</v>
      </c>
      <c r="G111" s="51">
        <f t="shared" si="19"/>
        <v>8069.7974936039991</v>
      </c>
      <c r="H111" s="51">
        <f t="shared" si="20"/>
        <v>1729.2423200579999</v>
      </c>
      <c r="I111" s="51">
        <f t="shared" si="20"/>
        <v>1729.2423200579999</v>
      </c>
      <c r="J111" s="51">
        <f t="shared" si="21"/>
        <v>11528.282133719998</v>
      </c>
      <c r="K111" s="51">
        <f t="shared" si="12"/>
        <v>1420.5147090410992</v>
      </c>
      <c r="L111" s="57">
        <f t="shared" si="13"/>
        <v>378.80392241095893</v>
      </c>
      <c r="M111" s="46">
        <f>+M112</f>
        <v>353.9504031575259</v>
      </c>
      <c r="N111" s="7">
        <f t="shared" si="15"/>
        <v>364.57</v>
      </c>
      <c r="O111" s="17">
        <f t="shared" si="16"/>
        <v>0.96189668073483769</v>
      </c>
    </row>
    <row r="112" spans="2:15" x14ac:dyDescent="0.2">
      <c r="B112" s="27"/>
      <c r="C112" s="19" t="s">
        <v>318</v>
      </c>
      <c r="D112" s="24" t="s">
        <v>319</v>
      </c>
      <c r="E112" s="19" t="str">
        <f>+C112</f>
        <v>160</v>
      </c>
      <c r="F112" s="25">
        <v>379.01159999999999</v>
      </c>
      <c r="G112" s="8">
        <f t="shared" si="19"/>
        <v>8069.7974936039991</v>
      </c>
      <c r="H112" s="8">
        <f t="shared" si="20"/>
        <v>1729.2423200579999</v>
      </c>
      <c r="I112" s="8">
        <f t="shared" si="20"/>
        <v>1729.2423200579999</v>
      </c>
      <c r="J112" s="8">
        <f t="shared" si="21"/>
        <v>11528.282133719998</v>
      </c>
      <c r="K112" s="8">
        <f t="shared" si="12"/>
        <v>1420.5147090410992</v>
      </c>
      <c r="L112" s="26">
        <f t="shared" si="13"/>
        <v>378.80392241095893</v>
      </c>
      <c r="M112" s="25">
        <v>353.9504031575259</v>
      </c>
      <c r="N112" s="7">
        <f t="shared" si="15"/>
        <v>364.57</v>
      </c>
      <c r="O112" s="17">
        <f t="shared" si="16"/>
        <v>0.96189668073483769</v>
      </c>
    </row>
    <row r="113" spans="2:15" ht="13.5" thickBot="1" x14ac:dyDescent="0.25">
      <c r="B113" s="27"/>
      <c r="C113" s="19" t="s">
        <v>320</v>
      </c>
      <c r="D113" s="24" t="s">
        <v>321</v>
      </c>
      <c r="E113" s="19" t="str">
        <f>+C113</f>
        <v>147</v>
      </c>
      <c r="F113" s="37">
        <v>379.01159999999999</v>
      </c>
      <c r="G113" s="38">
        <f t="shared" si="19"/>
        <v>8069.7974936039991</v>
      </c>
      <c r="H113" s="38">
        <f t="shared" si="20"/>
        <v>1729.2423200579999</v>
      </c>
      <c r="I113" s="38">
        <f t="shared" si="20"/>
        <v>1729.2423200579999</v>
      </c>
      <c r="J113" s="38">
        <f>+G113+H113+I113</f>
        <v>11528.282133719998</v>
      </c>
      <c r="K113" s="38">
        <f t="shared" si="12"/>
        <v>1420.5147090410992</v>
      </c>
      <c r="L113" s="39">
        <f t="shared" si="13"/>
        <v>378.80392241095893</v>
      </c>
      <c r="M113" s="31">
        <v>353.9504031575259</v>
      </c>
      <c r="N113" s="7">
        <f t="shared" si="15"/>
        <v>364.57</v>
      </c>
      <c r="O113" s="17">
        <f t="shared" si="16"/>
        <v>0.96189668073483769</v>
      </c>
    </row>
    <row r="114" spans="2:15" ht="13.5" thickBot="1" x14ac:dyDescent="0.25">
      <c r="B114" s="63" t="s">
        <v>163</v>
      </c>
      <c r="C114" s="64"/>
      <c r="D114" s="65"/>
      <c r="E114" s="66"/>
      <c r="F114" s="67">
        <v>371.8614</v>
      </c>
      <c r="G114" s="68">
        <f>+G115</f>
        <v>7917.5576517659993</v>
      </c>
      <c r="H114" s="69">
        <f>+H115</f>
        <v>1696.6194968069999</v>
      </c>
      <c r="I114" s="69">
        <f>+I115</f>
        <v>1696.6194968069999</v>
      </c>
      <c r="J114" s="70">
        <f>+J115</f>
        <v>11310.796645379998</v>
      </c>
      <c r="K114" s="71">
        <f t="shared" si="12"/>
        <v>1393.7161512328798</v>
      </c>
      <c r="L114" s="70">
        <f t="shared" si="13"/>
        <v>371.65764032876712</v>
      </c>
      <c r="M114" s="46">
        <f>+M115</f>
        <v>344.14</v>
      </c>
      <c r="N114" s="7">
        <f t="shared" si="15"/>
        <v>354.46</v>
      </c>
      <c r="O114" s="17">
        <f t="shared" si="16"/>
        <v>0.95320460795339335</v>
      </c>
    </row>
    <row r="115" spans="2:15" ht="13.5" thickBot="1" x14ac:dyDescent="0.25">
      <c r="B115" s="18"/>
      <c r="C115" s="19" t="s">
        <v>167</v>
      </c>
      <c r="D115" s="24" t="s">
        <v>168</v>
      </c>
      <c r="E115" s="19" t="str">
        <f>+C115</f>
        <v>076</v>
      </c>
      <c r="F115" s="50">
        <v>371.8614</v>
      </c>
      <c r="G115" s="51">
        <f t="shared" si="19"/>
        <v>7917.5576517659993</v>
      </c>
      <c r="H115" s="51">
        <f t="shared" si="20"/>
        <v>1696.6194968069999</v>
      </c>
      <c r="I115" s="51">
        <f t="shared" si="20"/>
        <v>1696.6194968069999</v>
      </c>
      <c r="J115" s="51">
        <f t="shared" si="21"/>
        <v>11310.796645379998</v>
      </c>
      <c r="K115" s="51">
        <f t="shared" si="12"/>
        <v>1393.7161512328798</v>
      </c>
      <c r="L115" s="57">
        <f t="shared" si="13"/>
        <v>371.65764032876712</v>
      </c>
      <c r="M115" s="25">
        <v>344.14</v>
      </c>
      <c r="N115" s="7">
        <f t="shared" si="15"/>
        <v>354.46</v>
      </c>
      <c r="O115" s="17">
        <f t="shared" si="16"/>
        <v>0.95320460795339335</v>
      </c>
    </row>
    <row r="116" spans="2:15" ht="13.5" thickBot="1" x14ac:dyDescent="0.25">
      <c r="B116" s="18"/>
      <c r="C116" s="19" t="s">
        <v>322</v>
      </c>
      <c r="D116" s="24" t="s">
        <v>323</v>
      </c>
      <c r="E116" s="19" t="str">
        <f>+C116</f>
        <v>154</v>
      </c>
      <c r="F116" s="25">
        <v>371.8614</v>
      </c>
      <c r="G116" s="8">
        <f t="shared" si="19"/>
        <v>7917.5576517659993</v>
      </c>
      <c r="H116" s="8">
        <f t="shared" si="20"/>
        <v>1696.6194968069999</v>
      </c>
      <c r="I116" s="8">
        <f t="shared" si="20"/>
        <v>1696.6194968069999</v>
      </c>
      <c r="J116" s="8">
        <f>+G116+H116+I116</f>
        <v>11310.796645379998</v>
      </c>
      <c r="K116" s="8">
        <f t="shared" si="12"/>
        <v>1393.7161512328798</v>
      </c>
      <c r="L116" s="26">
        <f t="shared" si="13"/>
        <v>371.65764032876712</v>
      </c>
      <c r="M116" s="46">
        <f>+M117</f>
        <v>325.12987546747615</v>
      </c>
      <c r="N116" s="7">
        <f t="shared" si="15"/>
        <v>334.88</v>
      </c>
      <c r="O116" s="17">
        <f t="shared" si="16"/>
        <v>0.90055058148008904</v>
      </c>
    </row>
    <row r="117" spans="2:15" ht="13.5" thickBot="1" x14ac:dyDescent="0.25">
      <c r="B117" s="27"/>
      <c r="C117" s="19" t="s">
        <v>169</v>
      </c>
      <c r="D117" s="30" t="s">
        <v>170</v>
      </c>
      <c r="E117" s="19" t="str">
        <f>+C117</f>
        <v>077</v>
      </c>
      <c r="F117" s="53">
        <v>371.8614</v>
      </c>
      <c r="G117" s="38">
        <f t="shared" si="19"/>
        <v>7917.5576517659993</v>
      </c>
      <c r="H117" s="38">
        <f t="shared" si="20"/>
        <v>1696.6194968069999</v>
      </c>
      <c r="I117" s="38">
        <f t="shared" si="20"/>
        <v>1696.6194968069999</v>
      </c>
      <c r="J117" s="38">
        <f t="shared" si="21"/>
        <v>11310.796645379998</v>
      </c>
      <c r="K117" s="38">
        <f t="shared" si="12"/>
        <v>1393.7161512328798</v>
      </c>
      <c r="L117" s="39">
        <f t="shared" si="13"/>
        <v>371.65764032876712</v>
      </c>
      <c r="M117" s="25">
        <v>325.12987546747615</v>
      </c>
      <c r="N117" s="7">
        <f t="shared" si="15"/>
        <v>334.88</v>
      </c>
      <c r="O117" s="17">
        <f t="shared" si="16"/>
        <v>0.90055058148008904</v>
      </c>
    </row>
    <row r="118" spans="2:15" ht="13.5" thickBot="1" x14ac:dyDescent="0.25">
      <c r="B118" s="63" t="s">
        <v>166</v>
      </c>
      <c r="C118" s="64"/>
      <c r="D118" s="65"/>
      <c r="E118" s="66"/>
      <c r="F118" s="67">
        <v>361.54919999999998</v>
      </c>
      <c r="G118" s="68">
        <f>+G119</f>
        <v>7697.9934861479987</v>
      </c>
      <c r="H118" s="69">
        <f>+H119</f>
        <v>1649.5700327459999</v>
      </c>
      <c r="I118" s="69">
        <f>+I119</f>
        <v>1649.5700327459999</v>
      </c>
      <c r="J118" s="70">
        <f>+J119</f>
        <v>10997.133551639999</v>
      </c>
      <c r="K118" s="71">
        <f t="shared" si="12"/>
        <v>1355.0665906849345</v>
      </c>
      <c r="L118" s="70">
        <f t="shared" si="13"/>
        <v>361.35109084931503</v>
      </c>
      <c r="M118" s="25"/>
      <c r="O118" s="17"/>
    </row>
    <row r="119" spans="2:15" ht="13.5" thickBot="1" x14ac:dyDescent="0.25">
      <c r="B119" s="18"/>
      <c r="C119" s="19" t="s">
        <v>172</v>
      </c>
      <c r="D119" s="24" t="s">
        <v>173</v>
      </c>
      <c r="E119" s="19" t="str">
        <f>+C119</f>
        <v>078</v>
      </c>
      <c r="F119" s="48">
        <v>361.54919999999998</v>
      </c>
      <c r="G119" s="49">
        <f t="shared" si="19"/>
        <v>7697.9934861479987</v>
      </c>
      <c r="H119" s="49">
        <f t="shared" si="20"/>
        <v>1649.5700327459999</v>
      </c>
      <c r="I119" s="49">
        <f t="shared" si="20"/>
        <v>1649.5700327459999</v>
      </c>
      <c r="J119" s="49">
        <f>+G119+H119+I119</f>
        <v>10997.133551639999</v>
      </c>
      <c r="K119" s="49">
        <f t="shared" si="12"/>
        <v>1355.0665906849345</v>
      </c>
      <c r="L119" s="56">
        <f t="shared" si="13"/>
        <v>361.35109084931503</v>
      </c>
      <c r="M119" s="46">
        <f>+M120</f>
        <v>309.31536001335684</v>
      </c>
      <c r="N119" s="7">
        <f t="shared" si="15"/>
        <v>318.58999999999997</v>
      </c>
      <c r="O119" s="17">
        <f t="shared" si="16"/>
        <v>0.88118021005163327</v>
      </c>
    </row>
    <row r="120" spans="2:15" ht="13.5" thickBot="1" x14ac:dyDescent="0.25">
      <c r="B120" s="63" t="s">
        <v>171</v>
      </c>
      <c r="C120" s="64"/>
      <c r="D120" s="65"/>
      <c r="E120" s="66"/>
      <c r="F120" s="67">
        <v>341.57760000000002</v>
      </c>
      <c r="G120" s="68">
        <f>+G121</f>
        <v>7272.7643701440002</v>
      </c>
      <c r="H120" s="69">
        <f>+H121</f>
        <v>1558.449507888</v>
      </c>
      <c r="I120" s="69">
        <f>+I121</f>
        <v>1558.449507888</v>
      </c>
      <c r="J120" s="70">
        <f>+J121</f>
        <v>10389.663385920001</v>
      </c>
      <c r="K120" s="71">
        <f t="shared" si="12"/>
        <v>1280.214128219181</v>
      </c>
      <c r="L120" s="70">
        <f t="shared" si="13"/>
        <v>341.39043419178086</v>
      </c>
      <c r="M120" s="25">
        <v>309.31536001335684</v>
      </c>
      <c r="N120" s="7">
        <f t="shared" si="15"/>
        <v>318.58999999999997</v>
      </c>
      <c r="O120" s="17">
        <f t="shared" si="16"/>
        <v>0.93270167598812093</v>
      </c>
    </row>
    <row r="121" spans="2:15" ht="13.5" thickBot="1" x14ac:dyDescent="0.25">
      <c r="B121" s="27"/>
      <c r="C121" s="19" t="s">
        <v>175</v>
      </c>
      <c r="D121" s="24" t="s">
        <v>176</v>
      </c>
      <c r="E121" s="19" t="str">
        <f>+C121</f>
        <v>142</v>
      </c>
      <c r="F121" s="37">
        <v>341.57760000000002</v>
      </c>
      <c r="G121" s="38">
        <f t="shared" si="19"/>
        <v>7272.7643701440002</v>
      </c>
      <c r="H121" s="38">
        <f t="shared" si="20"/>
        <v>1558.449507888</v>
      </c>
      <c r="I121" s="38">
        <f t="shared" si="20"/>
        <v>1558.449507888</v>
      </c>
      <c r="J121" s="38">
        <f>+G121+H121+I121</f>
        <v>10389.663385920001</v>
      </c>
      <c r="K121" s="38">
        <f t="shared" si="12"/>
        <v>1280.214128219181</v>
      </c>
      <c r="L121" s="39">
        <f t="shared" si="13"/>
        <v>341.39043419178086</v>
      </c>
      <c r="M121" s="25">
        <v>309.31536001335684</v>
      </c>
      <c r="N121" s="7">
        <f t="shared" si="15"/>
        <v>318.58999999999997</v>
      </c>
      <c r="O121" s="17">
        <f t="shared" si="16"/>
        <v>0.93270167598812093</v>
      </c>
    </row>
    <row r="122" spans="2:15" ht="13.5" thickBot="1" x14ac:dyDescent="0.25">
      <c r="B122" s="63" t="s">
        <v>174</v>
      </c>
      <c r="C122" s="64"/>
      <c r="D122" s="65"/>
      <c r="E122" s="66"/>
      <c r="F122" s="67">
        <v>324.96179999999998</v>
      </c>
      <c r="G122" s="68">
        <f>+G123</f>
        <v>6918.9859074419992</v>
      </c>
      <c r="H122" s="69">
        <f>+H123</f>
        <v>1482.6398373089996</v>
      </c>
      <c r="I122" s="69">
        <f>+I123</f>
        <v>1482.6398373089996</v>
      </c>
      <c r="J122" s="70">
        <f>+J123</f>
        <v>9884.2655820599994</v>
      </c>
      <c r="K122" s="71">
        <f t="shared" si="12"/>
        <v>1217.9390202739753</v>
      </c>
      <c r="L122" s="70">
        <f t="shared" si="13"/>
        <v>324.783738739726</v>
      </c>
      <c r="M122" s="25">
        <v>309.31536001335684</v>
      </c>
      <c r="N122" s="7">
        <f t="shared" si="15"/>
        <v>318.58999999999997</v>
      </c>
      <c r="O122" s="17">
        <f t="shared" si="16"/>
        <v>0.98039215686274506</v>
      </c>
    </row>
    <row r="123" spans="2:15" x14ac:dyDescent="0.2">
      <c r="B123" s="18"/>
      <c r="C123" s="19" t="s">
        <v>178</v>
      </c>
      <c r="D123" s="24" t="s">
        <v>179</v>
      </c>
      <c r="E123" s="19" t="str">
        <f t="shared" ref="E123:E127" si="22">+C123</f>
        <v>080</v>
      </c>
      <c r="F123" s="50">
        <v>324.96179999999998</v>
      </c>
      <c r="G123" s="51">
        <f t="shared" si="19"/>
        <v>6918.9859074419992</v>
      </c>
      <c r="H123" s="51">
        <f t="shared" si="20"/>
        <v>1482.6398373089996</v>
      </c>
      <c r="I123" s="51">
        <f t="shared" si="20"/>
        <v>1482.6398373089996</v>
      </c>
      <c r="J123" s="51">
        <f t="shared" si="21"/>
        <v>9884.2655820599994</v>
      </c>
      <c r="K123" s="51">
        <f t="shared" si="12"/>
        <v>1217.9390202739753</v>
      </c>
      <c r="L123" s="57">
        <f t="shared" si="13"/>
        <v>324.783738739726</v>
      </c>
      <c r="M123" s="25">
        <v>309.31536001335684</v>
      </c>
      <c r="N123" s="7">
        <f t="shared" si="15"/>
        <v>318.58999999999997</v>
      </c>
      <c r="O123" s="17">
        <f t="shared" si="16"/>
        <v>0.98039215686274506</v>
      </c>
    </row>
    <row r="124" spans="2:15" x14ac:dyDescent="0.2">
      <c r="B124" s="27"/>
      <c r="C124" s="19" t="s">
        <v>180</v>
      </c>
      <c r="D124" s="24" t="s">
        <v>181</v>
      </c>
      <c r="E124" s="19" t="str">
        <f t="shared" si="22"/>
        <v>082</v>
      </c>
      <c r="F124" s="25">
        <v>324.96179999999998</v>
      </c>
      <c r="G124" s="8">
        <f t="shared" si="19"/>
        <v>6918.9859074419992</v>
      </c>
      <c r="H124" s="8">
        <f t="shared" si="20"/>
        <v>1482.6398373089996</v>
      </c>
      <c r="I124" s="8">
        <f t="shared" si="20"/>
        <v>1482.6398373089996</v>
      </c>
      <c r="J124" s="8">
        <f t="shared" si="21"/>
        <v>9884.2655820599994</v>
      </c>
      <c r="K124" s="8">
        <f t="shared" si="12"/>
        <v>1217.9390202739753</v>
      </c>
      <c r="L124" s="26">
        <f t="shared" si="13"/>
        <v>324.783738739726</v>
      </c>
      <c r="M124" s="31">
        <v>309.31536001335684</v>
      </c>
      <c r="N124" s="7">
        <f t="shared" si="15"/>
        <v>318.58999999999997</v>
      </c>
      <c r="O124" s="17">
        <f t="shared" si="16"/>
        <v>0.98039215686274506</v>
      </c>
    </row>
    <row r="125" spans="2:15" ht="13.5" thickBot="1" x14ac:dyDescent="0.25">
      <c r="B125" s="18"/>
      <c r="C125" s="19" t="s">
        <v>182</v>
      </c>
      <c r="D125" s="24" t="s">
        <v>183</v>
      </c>
      <c r="E125" s="19" t="str">
        <f t="shared" si="22"/>
        <v>083</v>
      </c>
      <c r="F125" s="25">
        <v>324.96179999999998</v>
      </c>
      <c r="G125" s="8">
        <f t="shared" si="19"/>
        <v>6918.9859074419992</v>
      </c>
      <c r="H125" s="8">
        <f t="shared" si="20"/>
        <v>1482.6398373089996</v>
      </c>
      <c r="I125" s="8">
        <f t="shared" si="20"/>
        <v>1482.6398373089996</v>
      </c>
      <c r="J125" s="8">
        <f t="shared" si="21"/>
        <v>9884.2655820599994</v>
      </c>
      <c r="K125" s="8">
        <f t="shared" si="12"/>
        <v>1217.9390202739753</v>
      </c>
      <c r="L125" s="26">
        <f t="shared" si="13"/>
        <v>324.783738739726</v>
      </c>
      <c r="M125" s="25">
        <v>309.31536001335684</v>
      </c>
      <c r="N125" s="7">
        <f t="shared" si="15"/>
        <v>318.58999999999997</v>
      </c>
      <c r="O125" s="17">
        <f t="shared" si="16"/>
        <v>0.98039215686274506</v>
      </c>
    </row>
    <row r="126" spans="2:15" ht="13.5" thickBot="1" x14ac:dyDescent="0.25">
      <c r="B126" s="27"/>
      <c r="C126" s="19" t="s">
        <v>184</v>
      </c>
      <c r="D126" s="30" t="s">
        <v>185</v>
      </c>
      <c r="E126" s="19" t="str">
        <f t="shared" si="22"/>
        <v>084</v>
      </c>
      <c r="F126" s="31">
        <v>324.96179999999998</v>
      </c>
      <c r="G126" s="8">
        <f t="shared" si="19"/>
        <v>6918.9859074419992</v>
      </c>
      <c r="H126" s="8">
        <f t="shared" si="20"/>
        <v>1482.6398373089996</v>
      </c>
      <c r="I126" s="8">
        <f t="shared" si="20"/>
        <v>1482.6398373089996</v>
      </c>
      <c r="J126" s="8">
        <f t="shared" si="21"/>
        <v>9884.2655820599994</v>
      </c>
      <c r="K126" s="8">
        <f t="shared" si="12"/>
        <v>1217.9390202739753</v>
      </c>
      <c r="L126" s="26">
        <f t="shared" si="13"/>
        <v>324.783738739726</v>
      </c>
      <c r="M126" s="46">
        <f>+M127</f>
        <v>298.42308060364797</v>
      </c>
      <c r="N126" s="7">
        <f t="shared" si="15"/>
        <v>307.38</v>
      </c>
      <c r="O126" s="17">
        <f t="shared" si="16"/>
        <v>0.94589579452107908</v>
      </c>
    </row>
    <row r="127" spans="2:15" ht="13.5" thickBot="1" x14ac:dyDescent="0.25">
      <c r="B127" s="27"/>
      <c r="C127" s="19" t="s">
        <v>186</v>
      </c>
      <c r="D127" s="24" t="s">
        <v>187</v>
      </c>
      <c r="E127" s="19" t="str">
        <f t="shared" si="22"/>
        <v>085</v>
      </c>
      <c r="F127" s="37">
        <v>324.96179999999998</v>
      </c>
      <c r="G127" s="38">
        <f t="shared" si="19"/>
        <v>6918.9859074419992</v>
      </c>
      <c r="H127" s="38">
        <f t="shared" si="20"/>
        <v>1482.6398373089996</v>
      </c>
      <c r="I127" s="38">
        <f t="shared" si="20"/>
        <v>1482.6398373089996</v>
      </c>
      <c r="J127" s="38">
        <f t="shared" si="21"/>
        <v>9884.2655820599994</v>
      </c>
      <c r="K127" s="38">
        <f t="shared" si="12"/>
        <v>1217.9390202739753</v>
      </c>
      <c r="L127" s="39">
        <f t="shared" si="13"/>
        <v>324.783738739726</v>
      </c>
      <c r="M127" s="25">
        <v>298.42308060364797</v>
      </c>
      <c r="N127" s="7">
        <f t="shared" si="15"/>
        <v>307.38</v>
      </c>
      <c r="O127" s="17">
        <f t="shared" si="16"/>
        <v>0.94589579452107908</v>
      </c>
    </row>
    <row r="128" spans="2:15" ht="13.5" thickBot="1" x14ac:dyDescent="0.25">
      <c r="B128" s="63" t="s">
        <v>177</v>
      </c>
      <c r="C128" s="64"/>
      <c r="D128" s="65"/>
      <c r="E128" s="66"/>
      <c r="F128" s="67">
        <v>313.52760000000001</v>
      </c>
      <c r="G128" s="68">
        <f>+G129</f>
        <v>6675.5324656439989</v>
      </c>
      <c r="H128" s="69">
        <f>+H129</f>
        <v>1430.4712426379999</v>
      </c>
      <c r="I128" s="69">
        <f>+I129</f>
        <v>1430.4712426379999</v>
      </c>
      <c r="J128" s="70">
        <f>+J129</f>
        <v>9536.4749509199992</v>
      </c>
      <c r="K128" s="71">
        <f t="shared" si="12"/>
        <v>1175.0842652054821</v>
      </c>
      <c r="L128" s="70">
        <f t="shared" si="13"/>
        <v>313.35580405479453</v>
      </c>
      <c r="M128" s="31">
        <v>298.42308060364792</v>
      </c>
      <c r="N128" s="7">
        <f t="shared" si="15"/>
        <v>307.38</v>
      </c>
      <c r="O128" s="17">
        <f t="shared" si="16"/>
        <v>0.98039215686274506</v>
      </c>
    </row>
    <row r="129" spans="2:15" ht="13.5" thickBot="1" x14ac:dyDescent="0.25">
      <c r="B129" s="18"/>
      <c r="C129" s="19" t="s">
        <v>189</v>
      </c>
      <c r="D129" s="24" t="s">
        <v>190</v>
      </c>
      <c r="E129" s="19" t="str">
        <f>+C129</f>
        <v>086</v>
      </c>
      <c r="F129" s="50">
        <v>313.52760000000001</v>
      </c>
      <c r="G129" s="51">
        <f t="shared" si="19"/>
        <v>6675.5324656439989</v>
      </c>
      <c r="H129" s="51">
        <f t="shared" si="20"/>
        <v>1430.4712426379999</v>
      </c>
      <c r="I129" s="51">
        <f t="shared" si="20"/>
        <v>1430.4712426379999</v>
      </c>
      <c r="J129" s="51">
        <f t="shared" si="21"/>
        <v>9536.4749509199992</v>
      </c>
      <c r="K129" s="51">
        <f t="shared" si="12"/>
        <v>1175.0842652054821</v>
      </c>
      <c r="L129" s="57">
        <f t="shared" si="13"/>
        <v>313.35580405479453</v>
      </c>
      <c r="M129" s="31">
        <v>298.42308060364792</v>
      </c>
      <c r="N129" s="7">
        <f t="shared" si="15"/>
        <v>307.38</v>
      </c>
      <c r="O129" s="17">
        <f t="shared" si="16"/>
        <v>0.98039215686274506</v>
      </c>
    </row>
    <row r="130" spans="2:15" ht="13.5" thickBot="1" x14ac:dyDescent="0.25">
      <c r="B130" s="27"/>
      <c r="C130" s="19" t="s">
        <v>324</v>
      </c>
      <c r="D130" s="30" t="s">
        <v>325</v>
      </c>
      <c r="E130" s="19" t="str">
        <f>+C130</f>
        <v>157</v>
      </c>
      <c r="F130" s="31">
        <v>313.52760000000001</v>
      </c>
      <c r="G130" s="8">
        <f t="shared" si="19"/>
        <v>6675.5324656439989</v>
      </c>
      <c r="H130" s="8">
        <f t="shared" si="20"/>
        <v>1430.4712426379999</v>
      </c>
      <c r="I130" s="8">
        <f t="shared" si="20"/>
        <v>1430.4712426379999</v>
      </c>
      <c r="J130" s="8">
        <f>+G130+H130+I130</f>
        <v>9536.4749509199992</v>
      </c>
      <c r="K130" s="8">
        <f t="shared" si="12"/>
        <v>1175.0842652054821</v>
      </c>
      <c r="L130" s="26">
        <f t="shared" si="13"/>
        <v>313.35580405479453</v>
      </c>
      <c r="M130" s="46">
        <f>+M131</f>
        <v>294.55168521891846</v>
      </c>
      <c r="N130" s="7">
        <f t="shared" si="15"/>
        <v>303.39</v>
      </c>
      <c r="O130" s="17">
        <f t="shared" si="16"/>
        <v>0.96766600452400353</v>
      </c>
    </row>
    <row r="131" spans="2:15" ht="13.5" thickBot="1" x14ac:dyDescent="0.25">
      <c r="B131" s="27"/>
      <c r="C131" s="19" t="s">
        <v>191</v>
      </c>
      <c r="D131" s="30" t="s">
        <v>192</v>
      </c>
      <c r="E131" s="19" t="str">
        <f>+C131</f>
        <v>088</v>
      </c>
      <c r="F131" s="53">
        <v>313.52760000000001</v>
      </c>
      <c r="G131" s="38">
        <f t="shared" si="19"/>
        <v>6675.5324656439989</v>
      </c>
      <c r="H131" s="38">
        <f t="shared" si="20"/>
        <v>1430.4712426379999</v>
      </c>
      <c r="I131" s="38">
        <f t="shared" si="20"/>
        <v>1430.4712426379999</v>
      </c>
      <c r="J131" s="38">
        <f t="shared" si="21"/>
        <v>9536.4749509199992</v>
      </c>
      <c r="K131" s="38">
        <f t="shared" si="12"/>
        <v>1175.0842652054821</v>
      </c>
      <c r="L131" s="39">
        <f t="shared" si="13"/>
        <v>313.35580405479453</v>
      </c>
      <c r="M131" s="31">
        <v>294.55168521891846</v>
      </c>
      <c r="N131" s="7">
        <f t="shared" si="15"/>
        <v>303.39</v>
      </c>
      <c r="O131" s="17">
        <f t="shared" si="16"/>
        <v>0.96766600452400353</v>
      </c>
    </row>
    <row r="132" spans="2:15" ht="13.5" thickBot="1" x14ac:dyDescent="0.25">
      <c r="B132" s="63" t="s">
        <v>188</v>
      </c>
      <c r="C132" s="64"/>
      <c r="D132" s="65"/>
      <c r="E132" s="66"/>
      <c r="F132" s="67">
        <v>309.45779999999996</v>
      </c>
      <c r="G132" s="68">
        <f>+G133</f>
        <v>6588.879545681998</v>
      </c>
      <c r="H132" s="69">
        <f>+H133</f>
        <v>1411.9027597889997</v>
      </c>
      <c r="I132" s="69">
        <f>+I133</f>
        <v>1411.9027597889997</v>
      </c>
      <c r="J132" s="70">
        <f>+J133</f>
        <v>9412.6850652599969</v>
      </c>
      <c r="K132" s="71">
        <f t="shared" si="12"/>
        <v>1159.8308778082217</v>
      </c>
      <c r="L132" s="70">
        <f t="shared" si="13"/>
        <v>309.28823408219176</v>
      </c>
      <c r="M132" s="46">
        <f>+M133</f>
        <v>285.98675879854079</v>
      </c>
      <c r="N132" s="7">
        <f t="shared" si="15"/>
        <v>294.57</v>
      </c>
      <c r="O132" s="17">
        <f t="shared" si="16"/>
        <v>0.95189069398153814</v>
      </c>
    </row>
    <row r="133" spans="2:15" ht="13.5" thickBot="1" x14ac:dyDescent="0.25">
      <c r="B133" s="27"/>
      <c r="C133" s="19" t="s">
        <v>194</v>
      </c>
      <c r="D133" s="30" t="s">
        <v>195</v>
      </c>
      <c r="E133" s="19" t="str">
        <f>+C133</f>
        <v>089</v>
      </c>
      <c r="F133" s="54">
        <v>309.45779999999996</v>
      </c>
      <c r="G133" s="49">
        <f t="shared" si="19"/>
        <v>6588.879545681998</v>
      </c>
      <c r="H133" s="49">
        <f t="shared" si="20"/>
        <v>1411.9027597889997</v>
      </c>
      <c r="I133" s="49">
        <f t="shared" si="20"/>
        <v>1411.9027597889997</v>
      </c>
      <c r="J133" s="49">
        <f t="shared" si="21"/>
        <v>9412.6850652599969</v>
      </c>
      <c r="K133" s="49">
        <f t="shared" si="12"/>
        <v>1159.8308778082217</v>
      </c>
      <c r="L133" s="56">
        <f t="shared" si="13"/>
        <v>309.28823408219176</v>
      </c>
      <c r="M133" s="25">
        <v>285.98675879854079</v>
      </c>
      <c r="N133" s="7">
        <f t="shared" si="15"/>
        <v>294.57</v>
      </c>
      <c r="O133" s="17">
        <f t="shared" si="16"/>
        <v>0.95189069398153814</v>
      </c>
    </row>
    <row r="134" spans="2:15" ht="13.5" thickBot="1" x14ac:dyDescent="0.25">
      <c r="B134" s="63" t="s">
        <v>193</v>
      </c>
      <c r="C134" s="64"/>
      <c r="D134" s="65"/>
      <c r="E134" s="66"/>
      <c r="F134" s="67">
        <v>300.46140000000003</v>
      </c>
      <c r="G134" s="68">
        <f>+G135</f>
        <v>6397.3309857659997</v>
      </c>
      <c r="H134" s="69">
        <f>+H135</f>
        <v>1370.8566398070002</v>
      </c>
      <c r="I134" s="69">
        <f>+I135</f>
        <v>1370.8566398070002</v>
      </c>
      <c r="J134" s="70">
        <f>+J135</f>
        <v>9139.0442653800001</v>
      </c>
      <c r="K134" s="71">
        <f t="shared" si="12"/>
        <v>1126.1128635616465</v>
      </c>
      <c r="L134" s="70">
        <f t="shared" si="13"/>
        <v>300.2967636164384</v>
      </c>
      <c r="M134" s="25">
        <v>285.98675879854079</v>
      </c>
      <c r="N134" s="7">
        <f t="shared" si="15"/>
        <v>294.57</v>
      </c>
      <c r="O134" s="17">
        <f t="shared" si="16"/>
        <v>0.98039215686274495</v>
      </c>
    </row>
    <row r="135" spans="2:15" ht="13.5" thickBot="1" x14ac:dyDescent="0.25">
      <c r="B135" s="18"/>
      <c r="C135" s="19" t="s">
        <v>197</v>
      </c>
      <c r="D135" s="24" t="s">
        <v>198</v>
      </c>
      <c r="E135" s="19" t="str">
        <f>+C135</f>
        <v>091</v>
      </c>
      <c r="F135" s="25">
        <v>300.46140000000003</v>
      </c>
      <c r="G135" s="8">
        <f t="shared" si="19"/>
        <v>6397.3309857659997</v>
      </c>
      <c r="H135" s="8">
        <f t="shared" si="20"/>
        <v>1370.8566398070002</v>
      </c>
      <c r="I135" s="8">
        <f t="shared" si="20"/>
        <v>1370.8566398070002</v>
      </c>
      <c r="J135" s="8">
        <f t="shared" si="21"/>
        <v>9139.0442653800001</v>
      </c>
      <c r="K135" s="8">
        <f t="shared" si="12"/>
        <v>1126.1128635616465</v>
      </c>
      <c r="L135" s="26">
        <f t="shared" si="13"/>
        <v>300.2967636164384</v>
      </c>
      <c r="M135" s="31">
        <v>285.98675879854079</v>
      </c>
      <c r="N135" s="7">
        <f t="shared" si="15"/>
        <v>294.57</v>
      </c>
      <c r="O135" s="17">
        <f t="shared" si="16"/>
        <v>0.98039215686274495</v>
      </c>
    </row>
    <row r="136" spans="2:15" ht="13.5" thickBot="1" x14ac:dyDescent="0.25">
      <c r="B136" s="27"/>
      <c r="C136" s="19" t="s">
        <v>199</v>
      </c>
      <c r="D136" s="30" t="s">
        <v>200</v>
      </c>
      <c r="E136" s="19" t="str">
        <f>+C136</f>
        <v>092</v>
      </c>
      <c r="F136" s="53">
        <v>300.46140000000003</v>
      </c>
      <c r="G136" s="38">
        <f t="shared" si="19"/>
        <v>6397.3309857659997</v>
      </c>
      <c r="H136" s="38">
        <f t="shared" si="20"/>
        <v>1370.8566398070002</v>
      </c>
      <c r="I136" s="38">
        <f t="shared" si="20"/>
        <v>1370.8566398070002</v>
      </c>
      <c r="J136" s="38">
        <f t="shared" si="21"/>
        <v>9139.0442653800001</v>
      </c>
      <c r="K136" s="38">
        <f t="shared" si="12"/>
        <v>1126.1128635616465</v>
      </c>
      <c r="L136" s="39">
        <f t="shared" si="13"/>
        <v>300.2967636164384</v>
      </c>
      <c r="M136" s="46">
        <f>+M137</f>
        <v>272.706752109143</v>
      </c>
      <c r="N136" s="7">
        <f t="shared" si="15"/>
        <v>280.89</v>
      </c>
      <c r="O136" s="17">
        <f t="shared" si="16"/>
        <v>0.93486218196413906</v>
      </c>
    </row>
    <row r="137" spans="2:15" ht="13.5" thickBot="1" x14ac:dyDescent="0.25">
      <c r="B137" s="63" t="s">
        <v>196</v>
      </c>
      <c r="C137" s="64"/>
      <c r="D137" s="65"/>
      <c r="E137" s="66"/>
      <c r="F137" s="67">
        <v>286.50779999999997</v>
      </c>
      <c r="G137" s="68">
        <f>+G138</f>
        <v>6100.2352601819994</v>
      </c>
      <c r="H137" s="69">
        <f>+H138</f>
        <v>1307.1932700389998</v>
      </c>
      <c r="I137" s="69">
        <f>+I138</f>
        <v>1307.1932700389998</v>
      </c>
      <c r="J137" s="70">
        <f>+J138</f>
        <v>8714.6218002599999</v>
      </c>
      <c r="K137" s="71">
        <f t="shared" si="12"/>
        <v>1073.8155353424681</v>
      </c>
      <c r="L137" s="70">
        <f t="shared" si="13"/>
        <v>286.35080942465754</v>
      </c>
      <c r="M137" s="25">
        <v>272.706752109143</v>
      </c>
      <c r="N137" s="7">
        <f t="shared" si="15"/>
        <v>280.89</v>
      </c>
      <c r="O137" s="17">
        <f t="shared" si="16"/>
        <v>0.98039215686274517</v>
      </c>
    </row>
    <row r="138" spans="2:15" ht="13.5" thickBot="1" x14ac:dyDescent="0.25">
      <c r="B138" s="27"/>
      <c r="C138" s="19" t="s">
        <v>202</v>
      </c>
      <c r="D138" s="24" t="s">
        <v>203</v>
      </c>
      <c r="E138" s="19" t="str">
        <f>+C138</f>
        <v>093</v>
      </c>
      <c r="F138" s="50">
        <v>286.50779999999997</v>
      </c>
      <c r="G138" s="51">
        <f t="shared" si="19"/>
        <v>6100.2352601819994</v>
      </c>
      <c r="H138" s="51">
        <f t="shared" si="20"/>
        <v>1307.1932700389998</v>
      </c>
      <c r="I138" s="51">
        <f t="shared" si="20"/>
        <v>1307.1932700389998</v>
      </c>
      <c r="J138" s="51">
        <f t="shared" si="21"/>
        <v>8714.6218002599999</v>
      </c>
      <c r="K138" s="51">
        <f t="shared" si="12"/>
        <v>1073.8155353424681</v>
      </c>
      <c r="L138" s="57">
        <f t="shared" si="13"/>
        <v>286.35080942465754</v>
      </c>
      <c r="M138" s="25">
        <v>272.706752109143</v>
      </c>
      <c r="N138" s="7">
        <f t="shared" si="15"/>
        <v>280.89</v>
      </c>
      <c r="O138" s="17">
        <f t="shared" si="16"/>
        <v>0.98039215686274517</v>
      </c>
    </row>
    <row r="139" spans="2:15" ht="13.5" thickBot="1" x14ac:dyDescent="0.25">
      <c r="B139" s="18"/>
      <c r="C139" s="19" t="s">
        <v>204</v>
      </c>
      <c r="D139" s="24" t="s">
        <v>205</v>
      </c>
      <c r="E139" s="19" t="str">
        <f>+C139</f>
        <v>094</v>
      </c>
      <c r="F139" s="37">
        <v>286.50779999999997</v>
      </c>
      <c r="G139" s="38">
        <f t="shared" si="19"/>
        <v>6100.2352601819994</v>
      </c>
      <c r="H139" s="38">
        <f t="shared" ref="H139:I145" si="23">+($F139*0.15)*30.4167</f>
        <v>1307.1932700389998</v>
      </c>
      <c r="I139" s="38">
        <f t="shared" si="23"/>
        <v>1307.1932700389998</v>
      </c>
      <c r="J139" s="38">
        <f t="shared" si="21"/>
        <v>8714.6218002599999</v>
      </c>
      <c r="K139" s="38">
        <f t="shared" si="12"/>
        <v>1073.8155353424681</v>
      </c>
      <c r="L139" s="39">
        <f t="shared" si="13"/>
        <v>286.35080942465754</v>
      </c>
      <c r="M139" s="46">
        <f>+M140</f>
        <v>266.59452818718711</v>
      </c>
      <c r="N139" s="7">
        <f t="shared" si="15"/>
        <v>274.58999999999997</v>
      </c>
      <c r="O139" s="17">
        <f t="shared" si="16"/>
        <v>0.95840322671843492</v>
      </c>
    </row>
    <row r="140" spans="2:15" ht="13.5" thickBot="1" x14ac:dyDescent="0.25">
      <c r="B140" s="63" t="s">
        <v>201</v>
      </c>
      <c r="C140" s="64"/>
      <c r="D140" s="65"/>
      <c r="E140" s="66"/>
      <c r="F140" s="67">
        <v>280.08179999999999</v>
      </c>
      <c r="G140" s="68">
        <f>+G141</f>
        <v>5963.4148602419991</v>
      </c>
      <c r="H140" s="69">
        <f>+H141</f>
        <v>1277.8746129089998</v>
      </c>
      <c r="I140" s="69">
        <f>+I141</f>
        <v>1277.8746129089998</v>
      </c>
      <c r="J140" s="70">
        <f>+J141</f>
        <v>8519.1640860599982</v>
      </c>
      <c r="K140" s="71">
        <f t="shared" si="12"/>
        <v>1049.7312394520573</v>
      </c>
      <c r="L140" s="70">
        <f t="shared" si="13"/>
        <v>279.92833052054795</v>
      </c>
      <c r="M140" s="25">
        <v>266.59452818718711</v>
      </c>
      <c r="N140" s="7">
        <f t="shared" si="15"/>
        <v>274.58999999999997</v>
      </c>
      <c r="O140" s="17">
        <f t="shared" si="16"/>
        <v>0.98039215686274506</v>
      </c>
    </row>
    <row r="141" spans="2:15" ht="13.5" thickBot="1" x14ac:dyDescent="0.25">
      <c r="B141" s="27"/>
      <c r="C141" s="19" t="s">
        <v>207</v>
      </c>
      <c r="D141" s="28" t="s">
        <v>208</v>
      </c>
      <c r="E141" s="19" t="str">
        <f>+C141</f>
        <v>095</v>
      </c>
      <c r="F141" s="50">
        <v>280.08179999999999</v>
      </c>
      <c r="G141" s="51">
        <f t="shared" si="19"/>
        <v>5963.4148602419991</v>
      </c>
      <c r="H141" s="51">
        <f t="shared" si="23"/>
        <v>1277.8746129089998</v>
      </c>
      <c r="I141" s="51">
        <f t="shared" si="23"/>
        <v>1277.8746129089998</v>
      </c>
      <c r="J141" s="51">
        <f t="shared" si="21"/>
        <v>8519.1640860599982</v>
      </c>
      <c r="K141" s="51">
        <f t="shared" si="12"/>
        <v>1049.7312394520573</v>
      </c>
      <c r="L141" s="57">
        <f t="shared" si="13"/>
        <v>279.92833052054795</v>
      </c>
      <c r="M141" s="25">
        <v>266.59452818718711</v>
      </c>
      <c r="N141" s="7">
        <f t="shared" si="15"/>
        <v>274.58999999999997</v>
      </c>
      <c r="O141" s="17">
        <f t="shared" si="16"/>
        <v>0.98039215686274506</v>
      </c>
    </row>
    <row r="142" spans="2:15" ht="13.5" thickBot="1" x14ac:dyDescent="0.25">
      <c r="B142" s="27"/>
      <c r="C142" s="19" t="s">
        <v>209</v>
      </c>
      <c r="D142" s="24" t="s">
        <v>210</v>
      </c>
      <c r="E142" s="19" t="str">
        <f>+C142</f>
        <v>096</v>
      </c>
      <c r="F142" s="37">
        <v>280.08179999999999</v>
      </c>
      <c r="G142" s="38">
        <f t="shared" si="19"/>
        <v>5963.4148602419991</v>
      </c>
      <c r="H142" s="38">
        <f t="shared" si="23"/>
        <v>1277.8746129089998</v>
      </c>
      <c r="I142" s="38">
        <f t="shared" si="23"/>
        <v>1277.8746129089998</v>
      </c>
      <c r="J142" s="38">
        <f t="shared" si="21"/>
        <v>8519.1640860599982</v>
      </c>
      <c r="K142" s="38">
        <f t="shared" ref="K142:K193" si="24">+((0.123287671232877)*30.4)*F142</f>
        <v>1049.7312394520573</v>
      </c>
      <c r="L142" s="39">
        <f t="shared" ref="L142:L193" si="25">+((F142*30*0.4)/365)*30.4</f>
        <v>279.92833052054795</v>
      </c>
      <c r="M142" s="46">
        <f>+M143</f>
        <v>256.41198569226236</v>
      </c>
      <c r="N142" s="7">
        <f t="shared" si="15"/>
        <v>264.10000000000002</v>
      </c>
      <c r="O142" s="17">
        <f t="shared" si="16"/>
        <v>0.9429388128753815</v>
      </c>
    </row>
    <row r="143" spans="2:15" ht="13.5" thickBot="1" x14ac:dyDescent="0.25">
      <c r="B143" s="63" t="s">
        <v>206</v>
      </c>
      <c r="C143" s="64"/>
      <c r="D143" s="65"/>
      <c r="E143" s="66"/>
      <c r="F143" s="67">
        <v>264.55740000000003</v>
      </c>
      <c r="G143" s="68">
        <f>+G144</f>
        <v>5632.8741480059998</v>
      </c>
      <c r="H143" s="69">
        <f>+H144</f>
        <v>1207.044460287</v>
      </c>
      <c r="I143" s="69">
        <f>+I144</f>
        <v>1207.044460287</v>
      </c>
      <c r="J143" s="70">
        <f>+J144</f>
        <v>8046.9630685800003</v>
      </c>
      <c r="K143" s="71">
        <f t="shared" si="24"/>
        <v>991.546638904112</v>
      </c>
      <c r="L143" s="70">
        <f t="shared" si="25"/>
        <v>264.41243704109593</v>
      </c>
      <c r="M143" s="25">
        <v>256.41198569226236</v>
      </c>
      <c r="N143" s="7">
        <f t="shared" ref="N143:N196" si="26">+ROUND((M143*1.03),2)</f>
        <v>264.10000000000002</v>
      </c>
      <c r="O143" s="17">
        <f t="shared" ref="O143:O196" si="27">+N143/F143</f>
        <v>0.99827107463257503</v>
      </c>
    </row>
    <row r="144" spans="2:15" ht="13.5" thickBot="1" x14ac:dyDescent="0.25">
      <c r="B144" s="27"/>
      <c r="C144" s="19" t="s">
        <v>326</v>
      </c>
      <c r="D144" s="28" t="s">
        <v>327</v>
      </c>
      <c r="E144" s="19" t="str">
        <f>+C144</f>
        <v>145</v>
      </c>
      <c r="F144" s="50">
        <v>264.55740000000003</v>
      </c>
      <c r="G144" s="51">
        <f t="shared" si="19"/>
        <v>5632.8741480059998</v>
      </c>
      <c r="H144" s="51">
        <f t="shared" si="23"/>
        <v>1207.044460287</v>
      </c>
      <c r="I144" s="51">
        <f t="shared" si="23"/>
        <v>1207.044460287</v>
      </c>
      <c r="J144" s="51">
        <f>+G144+H144+I144</f>
        <v>8046.9630685800003</v>
      </c>
      <c r="K144" s="51">
        <f t="shared" si="24"/>
        <v>991.546638904112</v>
      </c>
      <c r="L144" s="57">
        <f t="shared" si="25"/>
        <v>264.41243704109593</v>
      </c>
      <c r="M144" s="46">
        <f>+M145</f>
        <v>249.26150601031682</v>
      </c>
      <c r="N144" s="7">
        <f t="shared" si="26"/>
        <v>256.74</v>
      </c>
      <c r="O144" s="17">
        <f t="shared" si="27"/>
        <v>0.97045102499495373</v>
      </c>
    </row>
    <row r="145" spans="2:15" ht="13.5" thickBot="1" x14ac:dyDescent="0.25">
      <c r="B145" s="27"/>
      <c r="C145" s="19" t="s">
        <v>328</v>
      </c>
      <c r="D145" s="28" t="s">
        <v>329</v>
      </c>
      <c r="E145" s="19" t="str">
        <f>+C145</f>
        <v>146</v>
      </c>
      <c r="F145" s="37">
        <v>264.55740000000003</v>
      </c>
      <c r="G145" s="38">
        <f t="shared" si="19"/>
        <v>5632.8741480059998</v>
      </c>
      <c r="H145" s="38">
        <f t="shared" si="23"/>
        <v>1207.044460287</v>
      </c>
      <c r="I145" s="38">
        <f t="shared" si="23"/>
        <v>1207.044460287</v>
      </c>
      <c r="J145" s="38">
        <f>+G145+H145+I145</f>
        <v>8046.9630685800003</v>
      </c>
      <c r="K145" s="38">
        <f t="shared" si="24"/>
        <v>991.546638904112</v>
      </c>
      <c r="L145" s="39">
        <f t="shared" si="25"/>
        <v>264.41243704109593</v>
      </c>
      <c r="M145" s="25">
        <v>249.26150601031682</v>
      </c>
      <c r="N145" s="7">
        <f t="shared" si="26"/>
        <v>256.74</v>
      </c>
      <c r="O145" s="17">
        <f t="shared" si="27"/>
        <v>0.97045102499495373</v>
      </c>
    </row>
    <row r="146" spans="2:15" ht="13.5" thickBot="1" x14ac:dyDescent="0.25">
      <c r="B146" s="63" t="s">
        <v>211</v>
      </c>
      <c r="C146" s="64"/>
      <c r="D146" s="65"/>
      <c r="E146" s="66"/>
      <c r="F146" s="67">
        <v>261.87479999999999</v>
      </c>
      <c r="G146" s="68">
        <f>+G147</f>
        <v>5575.7570604119992</v>
      </c>
      <c r="H146" s="69">
        <f>+H147</f>
        <v>1194.805084374</v>
      </c>
      <c r="I146" s="69">
        <f>+I147</f>
        <v>1194.805084374</v>
      </c>
      <c r="J146" s="70">
        <f>+J147</f>
        <v>7965.3672291599996</v>
      </c>
      <c r="K146" s="71">
        <f t="shared" si="24"/>
        <v>981.49240109589266</v>
      </c>
      <c r="L146" s="70">
        <f t="shared" si="25"/>
        <v>261.7313069589041</v>
      </c>
      <c r="M146" s="25">
        <v>249.26150601031682</v>
      </c>
      <c r="N146" s="7">
        <f t="shared" si="26"/>
        <v>256.74</v>
      </c>
      <c r="O146" s="17">
        <f t="shared" si="27"/>
        <v>0.98039215686274517</v>
      </c>
    </row>
    <row r="147" spans="2:15" x14ac:dyDescent="0.2">
      <c r="B147" s="27"/>
      <c r="C147" s="19" t="s">
        <v>213</v>
      </c>
      <c r="D147" s="24" t="s">
        <v>214</v>
      </c>
      <c r="E147" s="19" t="str">
        <f t="shared" ref="E147:E161" si="28">+C147</f>
        <v>099</v>
      </c>
      <c r="F147" s="25">
        <v>261.87479999999999</v>
      </c>
      <c r="G147" s="8">
        <f t="shared" ref="G147:G161" si="29">+($F147*0.7)*30.4167</f>
        <v>5575.7570604119992</v>
      </c>
      <c r="H147" s="8">
        <f t="shared" ref="H147:I161" si="30">+($F147*0.15)*30.4167</f>
        <v>1194.805084374</v>
      </c>
      <c r="I147" s="8">
        <f t="shared" si="30"/>
        <v>1194.805084374</v>
      </c>
      <c r="J147" s="8">
        <f t="shared" ref="J147:J161" si="31">+G147+H147+I147</f>
        <v>7965.3672291599996</v>
      </c>
      <c r="K147" s="8">
        <f t="shared" si="24"/>
        <v>981.49240109589266</v>
      </c>
      <c r="L147" s="26">
        <f t="shared" si="25"/>
        <v>261.7313069589041</v>
      </c>
      <c r="M147" s="25">
        <v>249.26150601031682</v>
      </c>
      <c r="N147" s="7">
        <f t="shared" si="26"/>
        <v>256.74</v>
      </c>
      <c r="O147" s="17">
        <f t="shared" si="27"/>
        <v>0.98039215686274517</v>
      </c>
    </row>
    <row r="148" spans="2:15" x14ac:dyDescent="0.2">
      <c r="B148" s="18"/>
      <c r="C148" s="19" t="s">
        <v>215</v>
      </c>
      <c r="D148" s="24" t="s">
        <v>216</v>
      </c>
      <c r="E148" s="19" t="str">
        <f t="shared" si="28"/>
        <v>100</v>
      </c>
      <c r="F148" s="25">
        <v>261.87479999999999</v>
      </c>
      <c r="G148" s="8">
        <f t="shared" si="29"/>
        <v>5575.7570604119992</v>
      </c>
      <c r="H148" s="8">
        <f t="shared" si="30"/>
        <v>1194.805084374</v>
      </c>
      <c r="I148" s="8">
        <f t="shared" si="30"/>
        <v>1194.805084374</v>
      </c>
      <c r="J148" s="8">
        <f t="shared" si="31"/>
        <v>7965.3672291599996</v>
      </c>
      <c r="K148" s="8">
        <f t="shared" si="24"/>
        <v>981.49240109589266</v>
      </c>
      <c r="L148" s="26">
        <f t="shared" si="25"/>
        <v>261.7313069589041</v>
      </c>
      <c r="M148" s="31">
        <v>249.26150601031682</v>
      </c>
      <c r="N148" s="7">
        <f t="shared" si="26"/>
        <v>256.74</v>
      </c>
      <c r="O148" s="17">
        <f t="shared" si="27"/>
        <v>0.98039215686274517</v>
      </c>
    </row>
    <row r="149" spans="2:15" x14ac:dyDescent="0.2">
      <c r="B149" s="27"/>
      <c r="C149" s="19" t="s">
        <v>217</v>
      </c>
      <c r="D149" s="24" t="s">
        <v>218</v>
      </c>
      <c r="E149" s="19" t="str">
        <f t="shared" si="28"/>
        <v>101</v>
      </c>
      <c r="F149" s="25">
        <v>261.87479999999999</v>
      </c>
      <c r="G149" s="8">
        <f t="shared" si="29"/>
        <v>5575.7570604119992</v>
      </c>
      <c r="H149" s="8">
        <f t="shared" si="30"/>
        <v>1194.805084374</v>
      </c>
      <c r="I149" s="8">
        <f t="shared" si="30"/>
        <v>1194.805084374</v>
      </c>
      <c r="J149" s="8">
        <f t="shared" si="31"/>
        <v>7965.3672291599996</v>
      </c>
      <c r="K149" s="8">
        <f t="shared" si="24"/>
        <v>981.49240109589266</v>
      </c>
      <c r="L149" s="26">
        <f t="shared" si="25"/>
        <v>261.7313069589041</v>
      </c>
      <c r="M149" s="25">
        <v>249.26150601031682</v>
      </c>
      <c r="N149" s="7">
        <f t="shared" si="26"/>
        <v>256.74</v>
      </c>
      <c r="O149" s="17">
        <f t="shared" si="27"/>
        <v>0.98039215686274517</v>
      </c>
    </row>
    <row r="150" spans="2:15" x14ac:dyDescent="0.2">
      <c r="B150" s="18"/>
      <c r="C150" s="19" t="s">
        <v>219</v>
      </c>
      <c r="D150" s="24" t="s">
        <v>220</v>
      </c>
      <c r="E150" s="19" t="str">
        <f t="shared" si="28"/>
        <v>103</v>
      </c>
      <c r="F150" s="25">
        <v>261.87479999999999</v>
      </c>
      <c r="G150" s="8">
        <f t="shared" si="29"/>
        <v>5575.7570604119992</v>
      </c>
      <c r="H150" s="8">
        <f t="shared" si="30"/>
        <v>1194.805084374</v>
      </c>
      <c r="I150" s="8">
        <f t="shared" si="30"/>
        <v>1194.805084374</v>
      </c>
      <c r="J150" s="8">
        <f t="shared" si="31"/>
        <v>7965.3672291599996</v>
      </c>
      <c r="K150" s="8">
        <f t="shared" si="24"/>
        <v>981.49240109589266</v>
      </c>
      <c r="L150" s="26">
        <f t="shared" si="25"/>
        <v>261.7313069589041</v>
      </c>
      <c r="M150" s="25">
        <v>249.26150601031682</v>
      </c>
      <c r="N150" s="7">
        <f t="shared" si="26"/>
        <v>256.74</v>
      </c>
      <c r="O150" s="17">
        <f t="shared" si="27"/>
        <v>0.98039215686274517</v>
      </c>
    </row>
    <row r="151" spans="2:15" x14ac:dyDescent="0.2">
      <c r="B151" s="27"/>
      <c r="C151" s="19" t="s">
        <v>221</v>
      </c>
      <c r="D151" s="30" t="s">
        <v>222</v>
      </c>
      <c r="E151" s="19" t="str">
        <f t="shared" si="28"/>
        <v>104</v>
      </c>
      <c r="F151" s="31">
        <v>261.87479999999999</v>
      </c>
      <c r="G151" s="8">
        <f t="shared" si="29"/>
        <v>5575.7570604119992</v>
      </c>
      <c r="H151" s="8">
        <f t="shared" si="30"/>
        <v>1194.805084374</v>
      </c>
      <c r="I151" s="8">
        <f t="shared" si="30"/>
        <v>1194.805084374</v>
      </c>
      <c r="J151" s="8">
        <f t="shared" si="31"/>
        <v>7965.3672291599996</v>
      </c>
      <c r="K151" s="8">
        <f t="shared" si="24"/>
        <v>981.49240109589266</v>
      </c>
      <c r="L151" s="26">
        <f t="shared" si="25"/>
        <v>261.7313069589041</v>
      </c>
      <c r="M151" s="31">
        <v>249.26150601031682</v>
      </c>
      <c r="N151" s="7">
        <f t="shared" si="26"/>
        <v>256.74</v>
      </c>
      <c r="O151" s="17">
        <f t="shared" si="27"/>
        <v>0.98039215686274517</v>
      </c>
    </row>
    <row r="152" spans="2:15" x14ac:dyDescent="0.2">
      <c r="B152" s="27"/>
      <c r="C152" s="19" t="s">
        <v>223</v>
      </c>
      <c r="D152" s="24" t="s">
        <v>224</v>
      </c>
      <c r="E152" s="19" t="str">
        <f t="shared" si="28"/>
        <v>105</v>
      </c>
      <c r="F152" s="25">
        <v>261.87479999999999</v>
      </c>
      <c r="G152" s="8">
        <f t="shared" si="29"/>
        <v>5575.7570604119992</v>
      </c>
      <c r="H152" s="8">
        <f t="shared" si="30"/>
        <v>1194.805084374</v>
      </c>
      <c r="I152" s="8">
        <f t="shared" si="30"/>
        <v>1194.805084374</v>
      </c>
      <c r="J152" s="8">
        <f t="shared" si="31"/>
        <v>7965.3672291599996</v>
      </c>
      <c r="K152" s="8">
        <f t="shared" si="24"/>
        <v>981.49240109589266</v>
      </c>
      <c r="L152" s="26">
        <f t="shared" si="25"/>
        <v>261.7313069589041</v>
      </c>
      <c r="M152" s="31">
        <v>249.26150601031682</v>
      </c>
      <c r="N152" s="7">
        <f t="shared" si="26"/>
        <v>256.74</v>
      </c>
      <c r="O152" s="17">
        <f t="shared" si="27"/>
        <v>0.98039215686274517</v>
      </c>
    </row>
    <row r="153" spans="2:15" x14ac:dyDescent="0.2">
      <c r="B153" s="18"/>
      <c r="C153" s="19" t="s">
        <v>225</v>
      </c>
      <c r="D153" s="30" t="s">
        <v>226</v>
      </c>
      <c r="E153" s="19" t="str">
        <f t="shared" si="28"/>
        <v>106</v>
      </c>
      <c r="F153" s="31">
        <v>261.87479999999999</v>
      </c>
      <c r="G153" s="8">
        <f t="shared" si="29"/>
        <v>5575.7570604119992</v>
      </c>
      <c r="H153" s="8">
        <f t="shared" si="30"/>
        <v>1194.805084374</v>
      </c>
      <c r="I153" s="8">
        <f t="shared" si="30"/>
        <v>1194.805084374</v>
      </c>
      <c r="J153" s="8">
        <f t="shared" si="31"/>
        <v>7965.3672291599996</v>
      </c>
      <c r="K153" s="8">
        <f t="shared" si="24"/>
        <v>981.49240109589266</v>
      </c>
      <c r="L153" s="26">
        <f t="shared" si="25"/>
        <v>261.7313069589041</v>
      </c>
      <c r="M153" s="25">
        <v>249.26150601031682</v>
      </c>
      <c r="N153" s="7">
        <f t="shared" si="26"/>
        <v>256.74</v>
      </c>
      <c r="O153" s="17">
        <f t="shared" si="27"/>
        <v>0.98039215686274517</v>
      </c>
    </row>
    <row r="154" spans="2:15" x14ac:dyDescent="0.2">
      <c r="B154" s="27"/>
      <c r="C154" s="19" t="s">
        <v>227</v>
      </c>
      <c r="D154" s="30" t="s">
        <v>228</v>
      </c>
      <c r="E154" s="19" t="str">
        <f t="shared" si="28"/>
        <v>107</v>
      </c>
      <c r="F154" s="31">
        <v>261.87479999999999</v>
      </c>
      <c r="G154" s="8">
        <f t="shared" si="29"/>
        <v>5575.7570604119992</v>
      </c>
      <c r="H154" s="8">
        <f t="shared" si="30"/>
        <v>1194.805084374</v>
      </c>
      <c r="I154" s="8">
        <f t="shared" si="30"/>
        <v>1194.805084374</v>
      </c>
      <c r="J154" s="8">
        <f t="shared" si="31"/>
        <v>7965.3672291599996</v>
      </c>
      <c r="K154" s="8">
        <f t="shared" si="24"/>
        <v>981.49240109589266</v>
      </c>
      <c r="L154" s="26">
        <f t="shared" si="25"/>
        <v>261.7313069589041</v>
      </c>
      <c r="M154" s="25">
        <v>249.26150601031682</v>
      </c>
      <c r="N154" s="7">
        <f t="shared" si="26"/>
        <v>256.74</v>
      </c>
      <c r="O154" s="17">
        <f t="shared" si="27"/>
        <v>0.98039215686274517</v>
      </c>
    </row>
    <row r="155" spans="2:15" x14ac:dyDescent="0.2">
      <c r="B155" s="18"/>
      <c r="C155" s="19" t="s">
        <v>229</v>
      </c>
      <c r="D155" s="24" t="s">
        <v>230</v>
      </c>
      <c r="E155" s="19" t="str">
        <f t="shared" si="28"/>
        <v>108</v>
      </c>
      <c r="F155" s="25">
        <v>261.87479999999999</v>
      </c>
      <c r="G155" s="8">
        <f t="shared" si="29"/>
        <v>5575.7570604119992</v>
      </c>
      <c r="H155" s="8">
        <f t="shared" si="30"/>
        <v>1194.805084374</v>
      </c>
      <c r="I155" s="8">
        <f t="shared" si="30"/>
        <v>1194.805084374</v>
      </c>
      <c r="J155" s="8">
        <f t="shared" si="31"/>
        <v>7965.3672291599996</v>
      </c>
      <c r="K155" s="8">
        <f t="shared" si="24"/>
        <v>981.49240109589266</v>
      </c>
      <c r="L155" s="26">
        <f t="shared" si="25"/>
        <v>261.7313069589041</v>
      </c>
      <c r="M155" s="31">
        <v>249.26150601031682</v>
      </c>
      <c r="N155" s="7">
        <f t="shared" si="26"/>
        <v>256.74</v>
      </c>
      <c r="O155" s="17">
        <f t="shared" si="27"/>
        <v>0.98039215686274517</v>
      </c>
    </row>
    <row r="156" spans="2:15" x14ac:dyDescent="0.2">
      <c r="B156" s="18"/>
      <c r="C156" s="19" t="s">
        <v>330</v>
      </c>
      <c r="D156" s="24" t="s">
        <v>247</v>
      </c>
      <c r="E156" s="19" t="str">
        <f t="shared" si="28"/>
        <v>162</v>
      </c>
      <c r="F156" s="25">
        <v>261.87479999999999</v>
      </c>
      <c r="G156" s="8">
        <f t="shared" si="29"/>
        <v>5575.7570604119992</v>
      </c>
      <c r="H156" s="8">
        <f t="shared" si="30"/>
        <v>1194.805084374</v>
      </c>
      <c r="I156" s="8">
        <f t="shared" si="30"/>
        <v>1194.805084374</v>
      </c>
      <c r="J156" s="8">
        <f t="shared" si="31"/>
        <v>7965.3672291599996</v>
      </c>
      <c r="K156" s="8">
        <f t="shared" si="24"/>
        <v>981.49240109589266</v>
      </c>
      <c r="L156" s="26">
        <f t="shared" si="25"/>
        <v>261.7313069589041</v>
      </c>
      <c r="M156" s="25">
        <v>249.26150601031682</v>
      </c>
      <c r="N156" s="7">
        <f t="shared" si="26"/>
        <v>256.74</v>
      </c>
      <c r="O156" s="17">
        <f t="shared" si="27"/>
        <v>0.98039215686274517</v>
      </c>
    </row>
    <row r="157" spans="2:15" x14ac:dyDescent="0.2">
      <c r="B157" s="27"/>
      <c r="C157" s="19" t="s">
        <v>231</v>
      </c>
      <c r="D157" s="24" t="s">
        <v>232</v>
      </c>
      <c r="E157" s="19" t="str">
        <f t="shared" si="28"/>
        <v>109</v>
      </c>
      <c r="F157" s="25">
        <v>261.87479999999999</v>
      </c>
      <c r="G157" s="8">
        <f t="shared" si="29"/>
        <v>5575.7570604119992</v>
      </c>
      <c r="H157" s="8">
        <f t="shared" si="30"/>
        <v>1194.805084374</v>
      </c>
      <c r="I157" s="8">
        <f t="shared" si="30"/>
        <v>1194.805084374</v>
      </c>
      <c r="J157" s="8">
        <f t="shared" si="31"/>
        <v>7965.3672291599996</v>
      </c>
      <c r="K157" s="8">
        <f t="shared" si="24"/>
        <v>981.49240109589266</v>
      </c>
      <c r="L157" s="26">
        <f t="shared" si="25"/>
        <v>261.7313069589041</v>
      </c>
      <c r="M157" s="25">
        <v>249.26150601031682</v>
      </c>
      <c r="N157" s="7">
        <f t="shared" si="26"/>
        <v>256.74</v>
      </c>
      <c r="O157" s="17">
        <f t="shared" si="27"/>
        <v>0.98039215686274517</v>
      </c>
    </row>
    <row r="158" spans="2:15" x14ac:dyDescent="0.2">
      <c r="B158" s="27"/>
      <c r="C158" s="19" t="s">
        <v>233</v>
      </c>
      <c r="D158" s="24" t="s">
        <v>234</v>
      </c>
      <c r="E158" s="19" t="str">
        <f t="shared" si="28"/>
        <v>110</v>
      </c>
      <c r="F158" s="25">
        <v>261.87479999999999</v>
      </c>
      <c r="G158" s="8">
        <f t="shared" si="29"/>
        <v>5575.7570604119992</v>
      </c>
      <c r="H158" s="8">
        <f t="shared" si="30"/>
        <v>1194.805084374</v>
      </c>
      <c r="I158" s="8">
        <f t="shared" si="30"/>
        <v>1194.805084374</v>
      </c>
      <c r="J158" s="8">
        <f t="shared" si="31"/>
        <v>7965.3672291599996</v>
      </c>
      <c r="K158" s="8">
        <f t="shared" si="24"/>
        <v>981.49240109589266</v>
      </c>
      <c r="L158" s="26">
        <f t="shared" si="25"/>
        <v>261.7313069589041</v>
      </c>
      <c r="M158" s="25">
        <v>249.26150601031682</v>
      </c>
      <c r="N158" s="7">
        <f t="shared" si="26"/>
        <v>256.74</v>
      </c>
      <c r="O158" s="17">
        <f t="shared" si="27"/>
        <v>0.98039215686274517</v>
      </c>
    </row>
    <row r="159" spans="2:15" x14ac:dyDescent="0.2">
      <c r="B159" s="27"/>
      <c r="C159" s="19" t="s">
        <v>235</v>
      </c>
      <c r="D159" s="24" t="s">
        <v>236</v>
      </c>
      <c r="E159" s="19" t="str">
        <f t="shared" si="28"/>
        <v>112</v>
      </c>
      <c r="F159" s="25">
        <v>261.87479999999999</v>
      </c>
      <c r="G159" s="8">
        <f t="shared" si="29"/>
        <v>5575.7570604119992</v>
      </c>
      <c r="H159" s="8">
        <f t="shared" si="30"/>
        <v>1194.805084374</v>
      </c>
      <c r="I159" s="8">
        <f t="shared" si="30"/>
        <v>1194.805084374</v>
      </c>
      <c r="J159" s="8">
        <f t="shared" si="31"/>
        <v>7965.3672291599996</v>
      </c>
      <c r="K159" s="8">
        <f t="shared" si="24"/>
        <v>981.49240109589266</v>
      </c>
      <c r="L159" s="26">
        <f t="shared" si="25"/>
        <v>261.7313069589041</v>
      </c>
      <c r="M159" s="25">
        <v>249.26150601031682</v>
      </c>
      <c r="N159" s="7">
        <f t="shared" si="26"/>
        <v>256.74</v>
      </c>
      <c r="O159" s="17">
        <f t="shared" si="27"/>
        <v>0.98039215686274517</v>
      </c>
    </row>
    <row r="160" spans="2:15" x14ac:dyDescent="0.2">
      <c r="B160" s="27"/>
      <c r="C160" s="19" t="s">
        <v>237</v>
      </c>
      <c r="D160" s="30" t="s">
        <v>238</v>
      </c>
      <c r="E160" s="19" t="str">
        <f t="shared" si="28"/>
        <v>113</v>
      </c>
      <c r="F160" s="31">
        <v>261.87479999999999</v>
      </c>
      <c r="G160" s="8">
        <f t="shared" si="29"/>
        <v>5575.7570604119992</v>
      </c>
      <c r="H160" s="8">
        <f t="shared" si="30"/>
        <v>1194.805084374</v>
      </c>
      <c r="I160" s="8">
        <f t="shared" si="30"/>
        <v>1194.805084374</v>
      </c>
      <c r="J160" s="8">
        <f t="shared" si="31"/>
        <v>7965.3672291599996</v>
      </c>
      <c r="K160" s="8">
        <f t="shared" si="24"/>
        <v>981.49240109589266</v>
      </c>
      <c r="L160" s="26">
        <f t="shared" si="25"/>
        <v>261.7313069589041</v>
      </c>
      <c r="M160" s="25">
        <v>249.26150601031682</v>
      </c>
      <c r="N160" s="7">
        <f t="shared" si="26"/>
        <v>256.74</v>
      </c>
      <c r="O160" s="17">
        <f t="shared" si="27"/>
        <v>0.98039215686274517</v>
      </c>
    </row>
    <row r="161" spans="2:15" ht="13.5" thickBot="1" x14ac:dyDescent="0.25">
      <c r="B161" s="27"/>
      <c r="C161" s="19" t="s">
        <v>239</v>
      </c>
      <c r="D161" s="24" t="s">
        <v>240</v>
      </c>
      <c r="E161" s="19" t="str">
        <f t="shared" si="28"/>
        <v>117</v>
      </c>
      <c r="F161" s="37">
        <v>261.87479999999999</v>
      </c>
      <c r="G161" s="38">
        <f t="shared" si="29"/>
        <v>5575.7570604119992</v>
      </c>
      <c r="H161" s="38">
        <f t="shared" si="30"/>
        <v>1194.805084374</v>
      </c>
      <c r="I161" s="38">
        <f t="shared" si="30"/>
        <v>1194.805084374</v>
      </c>
      <c r="J161" s="38">
        <f t="shared" si="31"/>
        <v>7965.3672291599996</v>
      </c>
      <c r="K161" s="38">
        <f t="shared" si="24"/>
        <v>981.49240109589266</v>
      </c>
      <c r="L161" s="39">
        <f t="shared" si="25"/>
        <v>261.7313069589041</v>
      </c>
      <c r="M161" s="25">
        <v>249.26150601031682</v>
      </c>
      <c r="N161" s="7">
        <f t="shared" si="26"/>
        <v>256.74</v>
      </c>
      <c r="O161" s="17">
        <f t="shared" si="27"/>
        <v>0.98039215686274517</v>
      </c>
    </row>
    <row r="162" spans="2:15" ht="13.5" thickBot="1" x14ac:dyDescent="0.25">
      <c r="B162" s="63" t="s">
        <v>212</v>
      </c>
      <c r="C162" s="64"/>
      <c r="D162" s="65"/>
      <c r="E162" s="66"/>
      <c r="F162" s="67">
        <v>222.21720000000002</v>
      </c>
      <c r="G162" s="68">
        <f>+G163</f>
        <v>4731.3797350679997</v>
      </c>
      <c r="H162" s="69">
        <f>+H163</f>
        <v>1013.867086086</v>
      </c>
      <c r="I162" s="69">
        <f>+I163</f>
        <v>1013.867086086</v>
      </c>
      <c r="J162" s="70">
        <f>+J163</f>
        <v>6759.1139072400001</v>
      </c>
      <c r="K162" s="71">
        <f t="shared" si="24"/>
        <v>832.85788931507045</v>
      </c>
      <c r="L162" s="70">
        <f t="shared" si="25"/>
        <v>222.09543715068497</v>
      </c>
      <c r="M162" s="25">
        <v>249.26150601031682</v>
      </c>
      <c r="N162" s="7">
        <f t="shared" si="26"/>
        <v>256.74</v>
      </c>
      <c r="O162" s="17">
        <f t="shared" si="27"/>
        <v>1.1553561110481096</v>
      </c>
    </row>
    <row r="163" spans="2:15" ht="13.5" thickBot="1" x14ac:dyDescent="0.25">
      <c r="B163" s="27"/>
      <c r="C163" s="19" t="s">
        <v>242</v>
      </c>
      <c r="D163" s="24" t="s">
        <v>243</v>
      </c>
      <c r="E163" s="19" t="str">
        <f>+C163</f>
        <v>118</v>
      </c>
      <c r="F163" s="48">
        <v>222.21720000000002</v>
      </c>
      <c r="G163" s="49">
        <f t="shared" ref="G163:G193" si="32">+($F163*0.7)*30.4167</f>
        <v>4731.3797350679997</v>
      </c>
      <c r="H163" s="49">
        <f t="shared" ref="H163:I193" si="33">+($F163*0.15)*30.4167</f>
        <v>1013.867086086</v>
      </c>
      <c r="I163" s="49">
        <f t="shared" si="33"/>
        <v>1013.867086086</v>
      </c>
      <c r="J163" s="49">
        <f t="shared" ref="J163:J193" si="34">+G163+H163+I163</f>
        <v>6759.1139072400001</v>
      </c>
      <c r="K163" s="49">
        <f t="shared" si="24"/>
        <v>832.85788931507045</v>
      </c>
      <c r="L163" s="56">
        <f t="shared" si="25"/>
        <v>222.09543715068497</v>
      </c>
      <c r="M163" s="25">
        <v>249.26150601031682</v>
      </c>
      <c r="N163" s="7">
        <f t="shared" si="26"/>
        <v>256.74</v>
      </c>
      <c r="O163" s="17">
        <f t="shared" si="27"/>
        <v>1.1553561110481096</v>
      </c>
    </row>
    <row r="164" spans="2:15" ht="13.5" thickBot="1" x14ac:dyDescent="0.25">
      <c r="B164" s="63" t="s">
        <v>241</v>
      </c>
      <c r="C164" s="64"/>
      <c r="D164" s="65"/>
      <c r="E164" s="66"/>
      <c r="F164" s="67">
        <v>215.95439999999999</v>
      </c>
      <c r="G164" s="68">
        <f>+G165</f>
        <v>4598.0341389359992</v>
      </c>
      <c r="H164" s="69">
        <f>+H165</f>
        <v>985.29302977199984</v>
      </c>
      <c r="I164" s="69">
        <f>+I165</f>
        <v>985.29302977199984</v>
      </c>
      <c r="J164" s="70">
        <f>+J165</f>
        <v>6568.6201984799982</v>
      </c>
      <c r="K164" s="71">
        <f t="shared" si="24"/>
        <v>809.38525808219356</v>
      </c>
      <c r="L164" s="70">
        <f t="shared" si="25"/>
        <v>215.83606882191782</v>
      </c>
      <c r="M164" s="25">
        <v>249.26150601031682</v>
      </c>
      <c r="N164" s="7">
        <f t="shared" si="26"/>
        <v>256.74</v>
      </c>
      <c r="O164" s="17">
        <f t="shared" si="27"/>
        <v>1.1888620931085452</v>
      </c>
    </row>
    <row r="165" spans="2:15" ht="13.5" thickBot="1" x14ac:dyDescent="0.25">
      <c r="B165" s="27"/>
      <c r="C165" s="19" t="s">
        <v>245</v>
      </c>
      <c r="D165" s="24" t="s">
        <v>246</v>
      </c>
      <c r="E165" s="19" t="str">
        <f>+C165</f>
        <v>119</v>
      </c>
      <c r="F165" s="50">
        <v>215.95439999999999</v>
      </c>
      <c r="G165" s="51">
        <f t="shared" si="32"/>
        <v>4598.0341389359992</v>
      </c>
      <c r="H165" s="51">
        <f t="shared" si="33"/>
        <v>985.29302977199984</v>
      </c>
      <c r="I165" s="51">
        <f t="shared" si="33"/>
        <v>985.29302977199984</v>
      </c>
      <c r="J165" s="51">
        <f t="shared" si="34"/>
        <v>6568.6201984799982</v>
      </c>
      <c r="K165" s="51">
        <f t="shared" si="24"/>
        <v>809.38525808219356</v>
      </c>
      <c r="L165" s="57">
        <f t="shared" si="25"/>
        <v>215.83606882191782</v>
      </c>
      <c r="M165" s="46">
        <f>+M166</f>
        <v>211.51488785910203</v>
      </c>
      <c r="N165" s="7">
        <f t="shared" si="26"/>
        <v>217.86</v>
      </c>
      <c r="O165" s="17">
        <f t="shared" si="27"/>
        <v>1.0088240850846291</v>
      </c>
    </row>
    <row r="166" spans="2:15" ht="13.5" thickBot="1" x14ac:dyDescent="0.25">
      <c r="B166" s="27"/>
      <c r="C166" s="19" t="s">
        <v>248</v>
      </c>
      <c r="D166" s="24" t="s">
        <v>249</v>
      </c>
      <c r="E166" s="19" t="str">
        <f>+C166</f>
        <v>121</v>
      </c>
      <c r="F166" s="37">
        <v>215.95439999999999</v>
      </c>
      <c r="G166" s="38">
        <f t="shared" si="32"/>
        <v>4598.0341389359992</v>
      </c>
      <c r="H166" s="38">
        <f t="shared" si="33"/>
        <v>985.29302977199984</v>
      </c>
      <c r="I166" s="38">
        <f t="shared" si="33"/>
        <v>985.29302977199984</v>
      </c>
      <c r="J166" s="38">
        <f t="shared" si="34"/>
        <v>6568.6201984799982</v>
      </c>
      <c r="K166" s="38">
        <f t="shared" si="24"/>
        <v>809.38525808219356</v>
      </c>
      <c r="L166" s="39">
        <f t="shared" si="25"/>
        <v>215.83606882191782</v>
      </c>
      <c r="M166" s="25">
        <v>211.51488785910203</v>
      </c>
      <c r="N166" s="7">
        <f t="shared" si="26"/>
        <v>217.86</v>
      </c>
      <c r="O166" s="17">
        <f t="shared" si="27"/>
        <v>1.0088240850846291</v>
      </c>
    </row>
    <row r="167" spans="2:15" ht="13.5" thickBot="1" x14ac:dyDescent="0.25">
      <c r="B167" s="63" t="s">
        <v>244</v>
      </c>
      <c r="C167" s="64"/>
      <c r="D167" s="65"/>
      <c r="E167" s="66"/>
      <c r="F167" s="67">
        <v>204.37739999999999</v>
      </c>
      <c r="G167" s="68">
        <f>+G168</f>
        <v>4351.540243806</v>
      </c>
      <c r="H167" s="69">
        <f>+H168</f>
        <v>932.47290938699985</v>
      </c>
      <c r="I167" s="69">
        <f>+I168</f>
        <v>932.47290938699985</v>
      </c>
      <c r="J167" s="70">
        <f>+J168</f>
        <v>6216.4860625800002</v>
      </c>
      <c r="K167" s="71">
        <f t="shared" si="24"/>
        <v>765.99529643835785</v>
      </c>
      <c r="L167" s="70">
        <f t="shared" si="25"/>
        <v>204.26541238356165</v>
      </c>
      <c r="M167" s="46">
        <f>+M168</f>
        <v>205.5573742430208</v>
      </c>
      <c r="N167" s="7">
        <f t="shared" si="26"/>
        <v>211.72</v>
      </c>
      <c r="O167" s="17">
        <f t="shared" si="27"/>
        <v>1.0359266729100185</v>
      </c>
    </row>
    <row r="168" spans="2:15" x14ac:dyDescent="0.2">
      <c r="B168" s="27"/>
      <c r="C168" s="19" t="s">
        <v>251</v>
      </c>
      <c r="D168" s="24" t="s">
        <v>252</v>
      </c>
      <c r="E168" s="19" t="str">
        <f>+C168</f>
        <v>122</v>
      </c>
      <c r="F168" s="50">
        <v>204.37739999999999</v>
      </c>
      <c r="G168" s="51">
        <f t="shared" si="32"/>
        <v>4351.540243806</v>
      </c>
      <c r="H168" s="51">
        <f t="shared" si="33"/>
        <v>932.47290938699985</v>
      </c>
      <c r="I168" s="51">
        <f t="shared" si="33"/>
        <v>932.47290938699985</v>
      </c>
      <c r="J168" s="51">
        <f t="shared" si="34"/>
        <v>6216.4860625800002</v>
      </c>
      <c r="K168" s="51">
        <f t="shared" si="24"/>
        <v>765.99529643835785</v>
      </c>
      <c r="L168" s="57">
        <f t="shared" si="25"/>
        <v>204.26541238356165</v>
      </c>
      <c r="M168" s="25">
        <v>205.5573742430208</v>
      </c>
      <c r="N168" s="7">
        <f t="shared" si="26"/>
        <v>211.72</v>
      </c>
      <c r="O168" s="17">
        <f t="shared" si="27"/>
        <v>1.0359266729100185</v>
      </c>
    </row>
    <row r="169" spans="2:15" ht="13.5" thickBot="1" x14ac:dyDescent="0.25">
      <c r="B169" s="27"/>
      <c r="C169" s="19" t="s">
        <v>331</v>
      </c>
      <c r="D169" s="24" t="s">
        <v>332</v>
      </c>
      <c r="E169" s="19" t="str">
        <f>+C169</f>
        <v>155</v>
      </c>
      <c r="F169" s="37">
        <v>204.37739999999999</v>
      </c>
      <c r="G169" s="38">
        <f t="shared" si="32"/>
        <v>4351.540243806</v>
      </c>
      <c r="H169" s="38">
        <f t="shared" si="33"/>
        <v>932.47290938699985</v>
      </c>
      <c r="I169" s="38">
        <f t="shared" si="33"/>
        <v>932.47290938699985</v>
      </c>
      <c r="J169" s="38">
        <f>+G169+H169+I169</f>
        <v>6216.4860625800002</v>
      </c>
      <c r="K169" s="38">
        <f t="shared" si="24"/>
        <v>765.99529643835785</v>
      </c>
      <c r="L169" s="39">
        <f t="shared" si="25"/>
        <v>204.26541238356165</v>
      </c>
      <c r="M169" s="25">
        <v>205.5573742430208</v>
      </c>
      <c r="N169" s="7">
        <f t="shared" si="26"/>
        <v>211.72</v>
      </c>
      <c r="O169" s="17">
        <f t="shared" si="27"/>
        <v>1.0359266729100185</v>
      </c>
    </row>
    <row r="170" spans="2:15" ht="13.5" thickBot="1" x14ac:dyDescent="0.25">
      <c r="B170" s="63" t="s">
        <v>250</v>
      </c>
      <c r="C170" s="64"/>
      <c r="D170" s="65"/>
      <c r="E170" s="66"/>
      <c r="F170" s="67">
        <v>199.22639999999998</v>
      </c>
      <c r="G170" s="68">
        <f>+G171</f>
        <v>4241.8667486159993</v>
      </c>
      <c r="H170" s="69">
        <f>+H171</f>
        <v>908.97144613199976</v>
      </c>
      <c r="I170" s="69">
        <f>+I171</f>
        <v>908.97144613199976</v>
      </c>
      <c r="J170" s="70">
        <f>+J171</f>
        <v>6059.8096408799993</v>
      </c>
      <c r="K170" s="71">
        <f t="shared" si="24"/>
        <v>746.68963068493315</v>
      </c>
      <c r="L170" s="70">
        <f t="shared" si="25"/>
        <v>199.11723484931505</v>
      </c>
      <c r="M170" s="25">
        <v>205.5573742430208</v>
      </c>
      <c r="N170" s="7">
        <f t="shared" si="26"/>
        <v>211.72</v>
      </c>
      <c r="O170" s="17">
        <f t="shared" si="27"/>
        <v>1.0627105644633443</v>
      </c>
    </row>
    <row r="171" spans="2:15" ht="13.5" thickBot="1" x14ac:dyDescent="0.25">
      <c r="B171" s="27"/>
      <c r="C171" s="19" t="s">
        <v>254</v>
      </c>
      <c r="D171" s="24" t="s">
        <v>255</v>
      </c>
      <c r="E171" s="19" t="str">
        <f>+C171</f>
        <v>123</v>
      </c>
      <c r="F171" s="48">
        <v>199.22639999999998</v>
      </c>
      <c r="G171" s="49">
        <f t="shared" si="32"/>
        <v>4241.8667486159993</v>
      </c>
      <c r="H171" s="49">
        <f t="shared" si="33"/>
        <v>908.97144613199976</v>
      </c>
      <c r="I171" s="49">
        <f t="shared" si="33"/>
        <v>908.97144613199976</v>
      </c>
      <c r="J171" s="49">
        <f t="shared" si="34"/>
        <v>6059.8096408799993</v>
      </c>
      <c r="K171" s="49">
        <f t="shared" si="24"/>
        <v>746.68963068493315</v>
      </c>
      <c r="L171" s="56">
        <f t="shared" si="25"/>
        <v>199.11723484931505</v>
      </c>
      <c r="M171" s="46">
        <f>+M172</f>
        <v>194.53856190783634</v>
      </c>
      <c r="N171" s="7">
        <f t="shared" si="26"/>
        <v>200.37</v>
      </c>
      <c r="O171" s="17">
        <f t="shared" si="27"/>
        <v>1.0057402031056126</v>
      </c>
    </row>
    <row r="172" spans="2:15" ht="13.5" thickBot="1" x14ac:dyDescent="0.25">
      <c r="B172" s="63" t="s">
        <v>253</v>
      </c>
      <c r="C172" s="64"/>
      <c r="D172" s="65"/>
      <c r="E172" s="66"/>
      <c r="F172" s="67">
        <v>195.06480000000002</v>
      </c>
      <c r="G172" s="68">
        <f>+G173</f>
        <v>4153.2592515120004</v>
      </c>
      <c r="H172" s="69">
        <f>+H173</f>
        <v>889.98412532400005</v>
      </c>
      <c r="I172" s="69">
        <f>+I173</f>
        <v>889.98412532400005</v>
      </c>
      <c r="J172" s="70">
        <f>+J173</f>
        <v>5933.2275021600008</v>
      </c>
      <c r="K172" s="71">
        <f t="shared" si="24"/>
        <v>731.09218191780997</v>
      </c>
      <c r="L172" s="70">
        <f t="shared" si="25"/>
        <v>194.9579151780822</v>
      </c>
      <c r="M172" s="25">
        <v>194.53856190783634</v>
      </c>
      <c r="N172" s="7">
        <f t="shared" si="26"/>
        <v>200.37</v>
      </c>
      <c r="O172" s="17">
        <f t="shared" si="27"/>
        <v>1.0271971160352866</v>
      </c>
    </row>
    <row r="173" spans="2:15" ht="13.5" thickBot="1" x14ac:dyDescent="0.25">
      <c r="B173" s="27"/>
      <c r="C173" s="19" t="s">
        <v>257</v>
      </c>
      <c r="D173" s="24" t="s">
        <v>258</v>
      </c>
      <c r="E173" s="19" t="str">
        <f>+C173</f>
        <v>124</v>
      </c>
      <c r="F173" s="50">
        <v>195.06480000000002</v>
      </c>
      <c r="G173" s="51">
        <f t="shared" si="32"/>
        <v>4153.2592515120004</v>
      </c>
      <c r="H173" s="51">
        <f t="shared" si="33"/>
        <v>889.98412532400005</v>
      </c>
      <c r="I173" s="51">
        <f t="shared" si="33"/>
        <v>889.98412532400005</v>
      </c>
      <c r="J173" s="51">
        <f t="shared" si="34"/>
        <v>5933.2275021600008</v>
      </c>
      <c r="K173" s="51">
        <f t="shared" si="24"/>
        <v>731.09218191780997</v>
      </c>
      <c r="L173" s="57">
        <f t="shared" si="25"/>
        <v>194.9579151780822</v>
      </c>
      <c r="M173" s="46">
        <f>+M174</f>
        <v>189.62981040523994</v>
      </c>
      <c r="N173" s="7">
        <f t="shared" si="26"/>
        <v>195.32</v>
      </c>
      <c r="O173" s="17">
        <f t="shared" si="27"/>
        <v>1.001308283196148</v>
      </c>
    </row>
    <row r="174" spans="2:15" ht="13.5" thickBot="1" x14ac:dyDescent="0.25">
      <c r="B174" s="27"/>
      <c r="C174" s="19" t="s">
        <v>333</v>
      </c>
      <c r="D174" s="24" t="s">
        <v>334</v>
      </c>
      <c r="E174" s="19" t="str">
        <f>+C174</f>
        <v>156</v>
      </c>
      <c r="F174" s="25">
        <v>195.06480000000002</v>
      </c>
      <c r="G174" s="8">
        <f t="shared" si="32"/>
        <v>4153.2592515120004</v>
      </c>
      <c r="H174" s="8">
        <f t="shared" si="33"/>
        <v>889.98412532400005</v>
      </c>
      <c r="I174" s="8">
        <f t="shared" si="33"/>
        <v>889.98412532400005</v>
      </c>
      <c r="J174" s="8">
        <f>+G174+H174+I174</f>
        <v>5933.2275021600008</v>
      </c>
      <c r="K174" s="8">
        <f t="shared" si="24"/>
        <v>731.09218191780997</v>
      </c>
      <c r="L174" s="26">
        <f t="shared" si="25"/>
        <v>194.9579151780822</v>
      </c>
      <c r="M174" s="25">
        <v>189.62981040523994</v>
      </c>
      <c r="N174" s="7">
        <f t="shared" si="26"/>
        <v>195.32</v>
      </c>
      <c r="O174" s="17">
        <f t="shared" si="27"/>
        <v>1.001308283196148</v>
      </c>
    </row>
    <row r="175" spans="2:15" ht="13.5" thickBot="1" x14ac:dyDescent="0.25">
      <c r="B175" s="27"/>
      <c r="C175" s="19" t="s">
        <v>259</v>
      </c>
      <c r="D175" s="24" t="s">
        <v>260</v>
      </c>
      <c r="E175" s="19" t="str">
        <f>+C175</f>
        <v>125</v>
      </c>
      <c r="F175" s="37">
        <v>195.06480000000002</v>
      </c>
      <c r="G175" s="38">
        <f t="shared" si="32"/>
        <v>4153.2592515120004</v>
      </c>
      <c r="H175" s="38">
        <f t="shared" si="33"/>
        <v>889.98412532400005</v>
      </c>
      <c r="I175" s="38">
        <f t="shared" si="33"/>
        <v>889.98412532400005</v>
      </c>
      <c r="J175" s="38">
        <f t="shared" si="34"/>
        <v>5933.2275021600008</v>
      </c>
      <c r="K175" s="38">
        <f t="shared" si="24"/>
        <v>731.09218191780997</v>
      </c>
      <c r="L175" s="39">
        <f t="shared" si="25"/>
        <v>194.9579151780822</v>
      </c>
      <c r="M175" s="46">
        <f>+M176</f>
        <v>185.6731169770928</v>
      </c>
      <c r="N175" s="7">
        <f t="shared" si="26"/>
        <v>191.24</v>
      </c>
      <c r="O175" s="17">
        <f t="shared" si="27"/>
        <v>0.98039215686274506</v>
      </c>
    </row>
    <row r="176" spans="2:15" ht="13.5" thickBot="1" x14ac:dyDescent="0.25">
      <c r="B176" s="63" t="s">
        <v>256</v>
      </c>
      <c r="C176" s="64"/>
      <c r="D176" s="65"/>
      <c r="E176" s="66"/>
      <c r="F176" s="67">
        <v>165.00540000000001</v>
      </c>
      <c r="G176" s="68">
        <f>+G177</f>
        <v>3513.2438251259996</v>
      </c>
      <c r="H176" s="69">
        <f>+H177</f>
        <v>752.83796252700006</v>
      </c>
      <c r="I176" s="69">
        <f>+I177</f>
        <v>752.83796252700006</v>
      </c>
      <c r="J176" s="70">
        <f>+J177</f>
        <v>5018.9197501799999</v>
      </c>
      <c r="K176" s="71">
        <f t="shared" si="24"/>
        <v>618.43119780822065</v>
      </c>
      <c r="L176" s="70">
        <f t="shared" si="25"/>
        <v>164.91498608219177</v>
      </c>
      <c r="M176" s="25">
        <v>185.6731169770928</v>
      </c>
      <c r="N176" s="7">
        <f t="shared" si="26"/>
        <v>191.24</v>
      </c>
      <c r="O176" s="17">
        <f t="shared" si="27"/>
        <v>1.1589923723708435</v>
      </c>
    </row>
    <row r="177" spans="2:15" ht="13.5" thickBot="1" x14ac:dyDescent="0.25">
      <c r="B177" s="27"/>
      <c r="C177" s="19" t="s">
        <v>262</v>
      </c>
      <c r="D177" s="24" t="s">
        <v>263</v>
      </c>
      <c r="E177" s="19" t="str">
        <f t="shared" ref="E177:E184" si="35">+C177</f>
        <v>127</v>
      </c>
      <c r="F177" s="25">
        <v>165.00540000000001</v>
      </c>
      <c r="G177" s="8">
        <f t="shared" si="32"/>
        <v>3513.2438251259996</v>
      </c>
      <c r="H177" s="8">
        <f t="shared" si="33"/>
        <v>752.83796252700006</v>
      </c>
      <c r="I177" s="8">
        <f t="shared" si="33"/>
        <v>752.83796252700006</v>
      </c>
      <c r="J177" s="8">
        <f t="shared" si="34"/>
        <v>5018.9197501799999</v>
      </c>
      <c r="K177" s="8">
        <f t="shared" si="24"/>
        <v>618.43119780822065</v>
      </c>
      <c r="L177" s="26">
        <f t="shared" si="25"/>
        <v>164.91498608219177</v>
      </c>
      <c r="M177" s="25">
        <v>185.6731169770928</v>
      </c>
      <c r="N177" s="7">
        <f t="shared" si="26"/>
        <v>191.24</v>
      </c>
      <c r="O177" s="17">
        <f t="shared" si="27"/>
        <v>1.1589923723708435</v>
      </c>
    </row>
    <row r="178" spans="2:15" ht="13.5" thickBot="1" x14ac:dyDescent="0.25">
      <c r="B178" s="27"/>
      <c r="C178" s="19" t="s">
        <v>264</v>
      </c>
      <c r="D178" s="24" t="s">
        <v>265</v>
      </c>
      <c r="E178" s="19" t="str">
        <f t="shared" si="35"/>
        <v>128</v>
      </c>
      <c r="F178" s="25">
        <v>165.00540000000001</v>
      </c>
      <c r="G178" s="8">
        <f t="shared" si="32"/>
        <v>3513.2438251259996</v>
      </c>
      <c r="H178" s="8">
        <f t="shared" si="33"/>
        <v>752.83796252700006</v>
      </c>
      <c r="I178" s="8">
        <f t="shared" si="33"/>
        <v>752.83796252700006</v>
      </c>
      <c r="J178" s="8">
        <f t="shared" si="34"/>
        <v>5018.9197501799999</v>
      </c>
      <c r="K178" s="8">
        <f t="shared" si="24"/>
        <v>618.43119780822065</v>
      </c>
      <c r="L178" s="26">
        <f t="shared" si="25"/>
        <v>164.91498608219177</v>
      </c>
      <c r="M178" s="46">
        <f>+M179</f>
        <v>157.06234170973991</v>
      </c>
      <c r="N178" s="7">
        <f t="shared" si="26"/>
        <v>161.77000000000001</v>
      </c>
      <c r="O178" s="17">
        <f t="shared" si="27"/>
        <v>0.98039215686274506</v>
      </c>
    </row>
    <row r="179" spans="2:15" x14ac:dyDescent="0.2">
      <c r="B179" s="27"/>
      <c r="C179" s="19" t="s">
        <v>266</v>
      </c>
      <c r="D179" s="24" t="s">
        <v>267</v>
      </c>
      <c r="E179" s="19" t="str">
        <f t="shared" si="35"/>
        <v>129</v>
      </c>
      <c r="F179" s="25">
        <v>165.00540000000001</v>
      </c>
      <c r="G179" s="8">
        <f t="shared" si="32"/>
        <v>3513.2438251259996</v>
      </c>
      <c r="H179" s="8">
        <f t="shared" si="33"/>
        <v>752.83796252700006</v>
      </c>
      <c r="I179" s="8">
        <f t="shared" si="33"/>
        <v>752.83796252700006</v>
      </c>
      <c r="J179" s="8">
        <f t="shared" si="34"/>
        <v>5018.9197501799999</v>
      </c>
      <c r="K179" s="8">
        <f t="shared" si="24"/>
        <v>618.43119780822065</v>
      </c>
      <c r="L179" s="26">
        <f t="shared" si="25"/>
        <v>164.91498608219177</v>
      </c>
      <c r="M179" s="25">
        <v>157.06234170973991</v>
      </c>
      <c r="N179" s="7">
        <f t="shared" si="26"/>
        <v>161.77000000000001</v>
      </c>
      <c r="O179" s="17">
        <f t="shared" si="27"/>
        <v>0.98039215686274506</v>
      </c>
    </row>
    <row r="180" spans="2:15" x14ac:dyDescent="0.2">
      <c r="B180" s="27"/>
      <c r="C180" s="19" t="s">
        <v>268</v>
      </c>
      <c r="D180" s="24" t="s">
        <v>269</v>
      </c>
      <c r="E180" s="19" t="str">
        <f t="shared" si="35"/>
        <v>130</v>
      </c>
      <c r="F180" s="25">
        <v>165.00540000000001</v>
      </c>
      <c r="G180" s="8">
        <f t="shared" si="32"/>
        <v>3513.2438251259996</v>
      </c>
      <c r="H180" s="8">
        <f t="shared" si="33"/>
        <v>752.83796252700006</v>
      </c>
      <c r="I180" s="8">
        <f t="shared" si="33"/>
        <v>752.83796252700006</v>
      </c>
      <c r="J180" s="8">
        <f t="shared" si="34"/>
        <v>5018.9197501799999</v>
      </c>
      <c r="K180" s="8">
        <f t="shared" si="24"/>
        <v>618.43119780822065</v>
      </c>
      <c r="L180" s="26">
        <f t="shared" si="25"/>
        <v>164.91498608219177</v>
      </c>
      <c r="M180" s="25">
        <v>157.06234170973991</v>
      </c>
      <c r="N180" s="7">
        <f t="shared" si="26"/>
        <v>161.77000000000001</v>
      </c>
      <c r="O180" s="17">
        <f t="shared" si="27"/>
        <v>0.98039215686274506</v>
      </c>
    </row>
    <row r="181" spans="2:15" x14ac:dyDescent="0.2">
      <c r="B181" s="27"/>
      <c r="C181" s="19" t="s">
        <v>270</v>
      </c>
      <c r="D181" s="24" t="s">
        <v>271</v>
      </c>
      <c r="E181" s="19" t="str">
        <f t="shared" si="35"/>
        <v>131</v>
      </c>
      <c r="F181" s="25">
        <v>165.00540000000001</v>
      </c>
      <c r="G181" s="8">
        <f t="shared" si="32"/>
        <v>3513.2438251259996</v>
      </c>
      <c r="H181" s="8">
        <f t="shared" si="33"/>
        <v>752.83796252700006</v>
      </c>
      <c r="I181" s="8">
        <f t="shared" si="33"/>
        <v>752.83796252700006</v>
      </c>
      <c r="J181" s="8">
        <f t="shared" si="34"/>
        <v>5018.9197501799999</v>
      </c>
      <c r="K181" s="8">
        <f t="shared" si="24"/>
        <v>618.43119780822065</v>
      </c>
      <c r="L181" s="26">
        <f t="shared" si="25"/>
        <v>164.91498608219177</v>
      </c>
      <c r="M181" s="25">
        <v>157.06234170973991</v>
      </c>
      <c r="N181" s="7">
        <f t="shared" si="26"/>
        <v>161.77000000000001</v>
      </c>
      <c r="O181" s="17">
        <f t="shared" si="27"/>
        <v>0.98039215686274506</v>
      </c>
    </row>
    <row r="182" spans="2:15" x14ac:dyDescent="0.2">
      <c r="B182" s="27"/>
      <c r="C182" s="19" t="s">
        <v>272</v>
      </c>
      <c r="D182" s="24" t="s">
        <v>273</v>
      </c>
      <c r="E182" s="19" t="str">
        <f t="shared" si="35"/>
        <v>132</v>
      </c>
      <c r="F182" s="25">
        <v>165.00540000000001</v>
      </c>
      <c r="G182" s="8">
        <f t="shared" si="32"/>
        <v>3513.2438251259996</v>
      </c>
      <c r="H182" s="8">
        <f t="shared" si="33"/>
        <v>752.83796252700006</v>
      </c>
      <c r="I182" s="8">
        <f t="shared" si="33"/>
        <v>752.83796252700006</v>
      </c>
      <c r="J182" s="8">
        <f t="shared" si="34"/>
        <v>5018.9197501799999</v>
      </c>
      <c r="K182" s="8">
        <f t="shared" si="24"/>
        <v>618.43119780822065</v>
      </c>
      <c r="L182" s="26">
        <f t="shared" si="25"/>
        <v>164.91498608219177</v>
      </c>
      <c r="M182" s="25">
        <v>157.06234170973991</v>
      </c>
      <c r="N182" s="7">
        <f t="shared" si="26"/>
        <v>161.77000000000001</v>
      </c>
      <c r="O182" s="17">
        <f t="shared" si="27"/>
        <v>0.98039215686274506</v>
      </c>
    </row>
    <row r="183" spans="2:15" x14ac:dyDescent="0.2">
      <c r="B183" s="27"/>
      <c r="C183" s="19" t="s">
        <v>274</v>
      </c>
      <c r="D183" s="24" t="s">
        <v>275</v>
      </c>
      <c r="E183" s="19" t="str">
        <f t="shared" si="35"/>
        <v>133</v>
      </c>
      <c r="F183" s="25">
        <v>165.00540000000001</v>
      </c>
      <c r="G183" s="8">
        <f t="shared" si="32"/>
        <v>3513.2438251259996</v>
      </c>
      <c r="H183" s="8">
        <f t="shared" si="33"/>
        <v>752.83796252700006</v>
      </c>
      <c r="I183" s="8">
        <f t="shared" si="33"/>
        <v>752.83796252700006</v>
      </c>
      <c r="J183" s="8">
        <f t="shared" si="34"/>
        <v>5018.9197501799999</v>
      </c>
      <c r="K183" s="8">
        <f t="shared" si="24"/>
        <v>618.43119780822065</v>
      </c>
      <c r="L183" s="26">
        <f t="shared" si="25"/>
        <v>164.91498608219177</v>
      </c>
      <c r="M183" s="25">
        <v>157.06234170973991</v>
      </c>
      <c r="N183" s="7">
        <f t="shared" si="26"/>
        <v>161.77000000000001</v>
      </c>
      <c r="O183" s="17">
        <f t="shared" si="27"/>
        <v>0.98039215686274506</v>
      </c>
    </row>
    <row r="184" spans="2:15" ht="13.5" thickBot="1" x14ac:dyDescent="0.25">
      <c r="B184" s="27"/>
      <c r="C184" s="19" t="s">
        <v>276</v>
      </c>
      <c r="D184" s="24" t="s">
        <v>277</v>
      </c>
      <c r="E184" s="19" t="str">
        <f t="shared" si="35"/>
        <v>134</v>
      </c>
      <c r="F184" s="37">
        <v>165.00540000000001</v>
      </c>
      <c r="G184" s="38">
        <f t="shared" si="32"/>
        <v>3513.2438251259996</v>
      </c>
      <c r="H184" s="38">
        <f t="shared" si="33"/>
        <v>752.83796252700006</v>
      </c>
      <c r="I184" s="38">
        <f t="shared" si="33"/>
        <v>752.83796252700006</v>
      </c>
      <c r="J184" s="38">
        <f t="shared" si="34"/>
        <v>5018.9197501799999</v>
      </c>
      <c r="K184" s="38">
        <f t="shared" si="24"/>
        <v>618.43119780822065</v>
      </c>
      <c r="L184" s="39">
        <f t="shared" si="25"/>
        <v>164.91498608219177</v>
      </c>
      <c r="M184" s="25">
        <v>157.06234170973991</v>
      </c>
      <c r="N184" s="7">
        <f t="shared" si="26"/>
        <v>161.77000000000001</v>
      </c>
      <c r="O184" s="17">
        <f t="shared" si="27"/>
        <v>0.98039215686274506</v>
      </c>
    </row>
    <row r="185" spans="2:15" ht="13.5" thickBot="1" x14ac:dyDescent="0.25">
      <c r="B185" s="63" t="s">
        <v>261</v>
      </c>
      <c r="C185" s="64"/>
      <c r="D185" s="65"/>
      <c r="E185" s="66"/>
      <c r="F185" s="67">
        <v>151.43940000000001</v>
      </c>
      <c r="G185" s="68">
        <f>+G186</f>
        <v>3224.4007585859999</v>
      </c>
      <c r="H185" s="69">
        <f>+H186</f>
        <v>690.94301969699995</v>
      </c>
      <c r="I185" s="69">
        <f>+I186</f>
        <v>690.94301969699995</v>
      </c>
      <c r="J185" s="70">
        <f>+J186</f>
        <v>4606.2867979799994</v>
      </c>
      <c r="K185" s="71">
        <f t="shared" si="24"/>
        <v>567.58657315068626</v>
      </c>
      <c r="L185" s="70">
        <f t="shared" si="25"/>
        <v>151.35641950684931</v>
      </c>
      <c r="M185" s="25">
        <v>157.06234170973991</v>
      </c>
      <c r="N185" s="7">
        <f t="shared" si="26"/>
        <v>161.77000000000001</v>
      </c>
      <c r="O185" s="17">
        <f t="shared" si="27"/>
        <v>1.0682160653040094</v>
      </c>
    </row>
    <row r="186" spans="2:15" x14ac:dyDescent="0.2">
      <c r="B186" s="18"/>
      <c r="C186" s="19" t="s">
        <v>279</v>
      </c>
      <c r="D186" s="24" t="s">
        <v>280</v>
      </c>
      <c r="E186" s="19" t="str">
        <f>+C186</f>
        <v>135</v>
      </c>
      <c r="F186" s="50">
        <v>151.43940000000001</v>
      </c>
      <c r="G186" s="51">
        <f t="shared" si="32"/>
        <v>3224.4007585859999</v>
      </c>
      <c r="H186" s="51">
        <f t="shared" si="33"/>
        <v>690.94301969699995</v>
      </c>
      <c r="I186" s="51">
        <f t="shared" si="33"/>
        <v>690.94301969699995</v>
      </c>
      <c r="J186" s="51">
        <f t="shared" si="34"/>
        <v>4606.2867979799994</v>
      </c>
      <c r="K186" s="51">
        <f t="shared" si="24"/>
        <v>567.58657315068626</v>
      </c>
      <c r="L186" s="57">
        <f t="shared" si="25"/>
        <v>151.35641950684931</v>
      </c>
      <c r="M186" s="25">
        <v>157.06234170973991</v>
      </c>
      <c r="N186" s="7">
        <f t="shared" si="26"/>
        <v>161.77000000000001</v>
      </c>
      <c r="O186" s="17">
        <f t="shared" si="27"/>
        <v>1.0682160653040094</v>
      </c>
    </row>
    <row r="187" spans="2:15" ht="13.5" thickBot="1" x14ac:dyDescent="0.25">
      <c r="B187" s="18"/>
      <c r="C187" s="19" t="s">
        <v>281</v>
      </c>
      <c r="D187" s="24" t="s">
        <v>282</v>
      </c>
      <c r="E187" s="19" t="str">
        <f>+C187</f>
        <v>136</v>
      </c>
      <c r="F187" s="37">
        <v>151.43940000000001</v>
      </c>
      <c r="G187" s="38">
        <f t="shared" si="32"/>
        <v>3224.4007585859999</v>
      </c>
      <c r="H187" s="38">
        <f t="shared" si="33"/>
        <v>690.94301969699995</v>
      </c>
      <c r="I187" s="38">
        <f t="shared" si="33"/>
        <v>690.94301969699995</v>
      </c>
      <c r="J187" s="38">
        <f t="shared" si="34"/>
        <v>4606.2867979799994</v>
      </c>
      <c r="K187" s="38">
        <f t="shared" si="24"/>
        <v>567.58657315068626</v>
      </c>
      <c r="L187" s="39">
        <f t="shared" si="25"/>
        <v>151.35641950684931</v>
      </c>
      <c r="M187" s="25">
        <v>157.06234170973991</v>
      </c>
      <c r="N187" s="7">
        <f t="shared" si="26"/>
        <v>161.77000000000001</v>
      </c>
      <c r="O187" s="17">
        <f t="shared" si="27"/>
        <v>1.0682160653040094</v>
      </c>
    </row>
    <row r="188" spans="2:15" ht="13.5" thickBot="1" x14ac:dyDescent="0.25">
      <c r="B188" s="63" t="s">
        <v>278</v>
      </c>
      <c r="C188" s="64"/>
      <c r="D188" s="65"/>
      <c r="E188" s="66"/>
      <c r="F188" s="67">
        <v>134.50740000000002</v>
      </c>
      <c r="G188" s="68">
        <f>+G189</f>
        <v>2863.889863506</v>
      </c>
      <c r="H188" s="69">
        <f>+H189</f>
        <v>613.69068503699998</v>
      </c>
      <c r="I188" s="69">
        <f>+I189</f>
        <v>613.69068503699998</v>
      </c>
      <c r="J188" s="70">
        <f>+J189</f>
        <v>4091.2712335800002</v>
      </c>
      <c r="K188" s="71">
        <f t="shared" si="24"/>
        <v>504.12636493150808</v>
      </c>
      <c r="L188" s="70">
        <f t="shared" si="25"/>
        <v>134.43369731506851</v>
      </c>
      <c r="M188" s="46">
        <f>+M189</f>
        <v>144.14213728309463</v>
      </c>
      <c r="N188" s="7">
        <f t="shared" si="26"/>
        <v>148.47</v>
      </c>
      <c r="O188" s="17">
        <f t="shared" si="27"/>
        <v>1.1038054411876221</v>
      </c>
    </row>
    <row r="189" spans="2:15" ht="13.5" thickBot="1" x14ac:dyDescent="0.25">
      <c r="B189" s="18"/>
      <c r="C189" s="19" t="s">
        <v>284</v>
      </c>
      <c r="D189" s="24" t="s">
        <v>285</v>
      </c>
      <c r="E189" s="19" t="str">
        <f>+C189</f>
        <v>137</v>
      </c>
      <c r="F189" s="48">
        <v>134.50740000000002</v>
      </c>
      <c r="G189" s="49">
        <f t="shared" si="32"/>
        <v>2863.889863506</v>
      </c>
      <c r="H189" s="49">
        <f t="shared" si="33"/>
        <v>613.69068503699998</v>
      </c>
      <c r="I189" s="49">
        <f t="shared" si="33"/>
        <v>613.69068503699998</v>
      </c>
      <c r="J189" s="49">
        <f t="shared" si="34"/>
        <v>4091.2712335800002</v>
      </c>
      <c r="K189" s="49">
        <f t="shared" si="24"/>
        <v>504.12636493150808</v>
      </c>
      <c r="L189" s="56">
        <f t="shared" si="25"/>
        <v>134.43369731506851</v>
      </c>
      <c r="M189" s="25">
        <v>144.14213728309463</v>
      </c>
      <c r="N189" s="7">
        <f t="shared" si="26"/>
        <v>148.47</v>
      </c>
      <c r="O189" s="17">
        <f t="shared" si="27"/>
        <v>1.1038054411876221</v>
      </c>
    </row>
    <row r="190" spans="2:15" ht="13.5" thickBot="1" x14ac:dyDescent="0.25">
      <c r="B190" s="63" t="s">
        <v>283</v>
      </c>
      <c r="C190" s="64"/>
      <c r="D190" s="65"/>
      <c r="E190" s="66"/>
      <c r="F190" s="67">
        <v>91.963200000000001</v>
      </c>
      <c r="G190" s="68">
        <f>+G191</f>
        <v>1958.051945808</v>
      </c>
      <c r="H190" s="69">
        <f>+H191</f>
        <v>419.58255981599996</v>
      </c>
      <c r="I190" s="69">
        <f>+I191</f>
        <v>419.58255981599996</v>
      </c>
      <c r="J190" s="70">
        <f>+J191</f>
        <v>2797.2170654399997</v>
      </c>
      <c r="K190" s="71">
        <f t="shared" si="24"/>
        <v>344.67303452054875</v>
      </c>
      <c r="L190" s="70">
        <f t="shared" si="25"/>
        <v>91.912809205479448</v>
      </c>
      <c r="M190" s="25">
        <v>144.14213728309463</v>
      </c>
      <c r="N190" s="7">
        <f t="shared" si="26"/>
        <v>148.47</v>
      </c>
      <c r="O190" s="17">
        <f t="shared" si="27"/>
        <v>1.6144501278772379</v>
      </c>
    </row>
    <row r="191" spans="2:15" ht="13.5" thickBot="1" x14ac:dyDescent="0.25">
      <c r="B191" s="18"/>
      <c r="C191" s="34" t="s">
        <v>287</v>
      </c>
      <c r="D191" s="24" t="s">
        <v>288</v>
      </c>
      <c r="E191" s="19" t="str">
        <f>+C191</f>
        <v>138</v>
      </c>
      <c r="F191" s="48">
        <v>91.963200000000001</v>
      </c>
      <c r="G191" s="49">
        <f t="shared" si="32"/>
        <v>1958.051945808</v>
      </c>
      <c r="H191" s="49">
        <f t="shared" si="33"/>
        <v>419.58255981599996</v>
      </c>
      <c r="I191" s="49">
        <f t="shared" si="33"/>
        <v>419.58255981599996</v>
      </c>
      <c r="J191" s="49">
        <f t="shared" si="34"/>
        <v>2797.2170654399997</v>
      </c>
      <c r="K191" s="49">
        <f t="shared" si="24"/>
        <v>344.67303452054875</v>
      </c>
      <c r="L191" s="56">
        <f t="shared" si="25"/>
        <v>91.912809205479448</v>
      </c>
      <c r="M191" s="46">
        <f>+M192</f>
        <v>128.03342362571192</v>
      </c>
      <c r="N191" s="7">
        <f t="shared" si="26"/>
        <v>131.87</v>
      </c>
      <c r="O191" s="17">
        <f t="shared" si="27"/>
        <v>1.4339431424743811</v>
      </c>
    </row>
    <row r="192" spans="2:15" ht="13.5" thickBot="1" x14ac:dyDescent="0.25">
      <c r="B192" s="63" t="s">
        <v>286</v>
      </c>
      <c r="C192" s="64"/>
      <c r="D192" s="65"/>
      <c r="E192" s="66"/>
      <c r="F192" s="67">
        <v>69.625200000000007</v>
      </c>
      <c r="G192" s="68">
        <f>+G193</f>
        <v>1482.4381745879998</v>
      </c>
      <c r="H192" s="69">
        <f>+H193</f>
        <v>317.66532312599998</v>
      </c>
      <c r="I192" s="69">
        <f>+I193</f>
        <v>317.66532312599998</v>
      </c>
      <c r="J192" s="70">
        <f>+J193</f>
        <v>2117.7688208399995</v>
      </c>
      <c r="K192" s="71">
        <f t="shared" si="24"/>
        <v>260.95143452054856</v>
      </c>
      <c r="L192" s="70">
        <f t="shared" si="25"/>
        <v>69.587049205479474</v>
      </c>
      <c r="M192" s="25">
        <v>128.03342362571192</v>
      </c>
      <c r="N192" s="7">
        <f t="shared" si="26"/>
        <v>131.87</v>
      </c>
      <c r="O192" s="17">
        <f t="shared" si="27"/>
        <v>1.8939981500950804</v>
      </c>
    </row>
    <row r="193" spans="2:15" ht="13.5" thickBot="1" x14ac:dyDescent="0.25">
      <c r="B193" s="35"/>
      <c r="C193" s="34" t="s">
        <v>289</v>
      </c>
      <c r="D193" s="36" t="s">
        <v>290</v>
      </c>
      <c r="E193" s="34" t="str">
        <f>+C193</f>
        <v>139</v>
      </c>
      <c r="F193" s="48">
        <v>69.625200000000007</v>
      </c>
      <c r="G193" s="49">
        <f t="shared" si="32"/>
        <v>1482.4381745879998</v>
      </c>
      <c r="H193" s="49">
        <f t="shared" si="33"/>
        <v>317.66532312599998</v>
      </c>
      <c r="I193" s="49">
        <f t="shared" si="33"/>
        <v>317.66532312599998</v>
      </c>
      <c r="J193" s="49">
        <f t="shared" si="34"/>
        <v>2117.7688208399995</v>
      </c>
      <c r="K193" s="49">
        <f t="shared" si="24"/>
        <v>260.95143452054856</v>
      </c>
      <c r="L193" s="56">
        <f t="shared" si="25"/>
        <v>69.587049205479474</v>
      </c>
      <c r="M193" s="46">
        <f>+M194</f>
        <v>87.536223729291706</v>
      </c>
      <c r="N193" s="7">
        <f t="shared" si="26"/>
        <v>90.16</v>
      </c>
      <c r="O193" s="17">
        <f t="shared" si="27"/>
        <v>1.2949334436382227</v>
      </c>
    </row>
    <row r="194" spans="2:15" ht="13.5" thickBot="1" x14ac:dyDescent="0.25">
      <c r="B194" s="40"/>
      <c r="C194" s="40"/>
      <c r="D194" s="24"/>
      <c r="E194" s="40"/>
      <c r="F194" s="41"/>
      <c r="G194" s="7"/>
      <c r="H194" s="7"/>
      <c r="I194" s="7"/>
      <c r="J194" s="7"/>
      <c r="K194" s="7"/>
      <c r="L194" s="24"/>
      <c r="M194" s="25">
        <v>87.536223729291706</v>
      </c>
      <c r="N194" s="7">
        <f t="shared" si="26"/>
        <v>90.16</v>
      </c>
      <c r="O194" s="17" t="e">
        <f t="shared" si="27"/>
        <v>#DIV/0!</v>
      </c>
    </row>
    <row r="195" spans="2:15" ht="13.5" thickBot="1" x14ac:dyDescent="0.25">
      <c r="B195" s="40"/>
      <c r="C195" s="40"/>
      <c r="D195" s="24"/>
      <c r="E195" s="40"/>
      <c r="F195" s="41"/>
      <c r="G195" s="7"/>
      <c r="H195" s="7"/>
      <c r="I195" s="7"/>
      <c r="J195" s="7"/>
      <c r="K195" s="7"/>
      <c r="L195" s="24"/>
      <c r="M195" s="16">
        <f>+M196</f>
        <v>66.267782228001494</v>
      </c>
      <c r="N195" s="7">
        <f t="shared" si="26"/>
        <v>68.260000000000005</v>
      </c>
      <c r="O195" s="17" t="e">
        <f t="shared" si="27"/>
        <v>#DIV/0!</v>
      </c>
    </row>
    <row r="196" spans="2:15" ht="13.5" thickBot="1" x14ac:dyDescent="0.25">
      <c r="B196" s="40"/>
      <c r="C196" s="40"/>
      <c r="D196" s="24"/>
      <c r="E196" s="40"/>
      <c r="F196" s="41"/>
      <c r="G196" s="7"/>
      <c r="H196" s="7"/>
      <c r="I196" s="7"/>
      <c r="J196" s="7"/>
      <c r="K196" s="7"/>
      <c r="L196" s="24"/>
      <c r="M196" s="37">
        <v>66.267782228001494</v>
      </c>
      <c r="N196" s="7">
        <f t="shared" si="26"/>
        <v>68.260000000000005</v>
      </c>
      <c r="O196" s="17" t="e">
        <f t="shared" si="27"/>
        <v>#DIV/0!</v>
      </c>
    </row>
    <row r="197" spans="2:15" x14ac:dyDescent="0.2">
      <c r="B197" s="40"/>
      <c r="C197" s="40"/>
      <c r="D197" s="24"/>
      <c r="E197" s="40"/>
      <c r="F197" s="41"/>
      <c r="G197" s="7"/>
      <c r="H197" s="7"/>
      <c r="I197" s="7"/>
      <c r="J197" s="7"/>
      <c r="K197" s="7"/>
      <c r="L197" s="24"/>
      <c r="M197" s="41"/>
      <c r="O197" s="17"/>
    </row>
    <row r="198" spans="2:15" x14ac:dyDescent="0.2">
      <c r="B198" s="40"/>
      <c r="C198" s="40"/>
      <c r="D198" s="24"/>
      <c r="E198" s="40"/>
      <c r="F198" s="41"/>
      <c r="G198" s="7"/>
      <c r="H198" s="7"/>
      <c r="I198" s="7"/>
      <c r="J198" s="7"/>
      <c r="K198" s="7"/>
      <c r="L198" s="24"/>
      <c r="M198" s="41"/>
    </row>
    <row r="199" spans="2:15" x14ac:dyDescent="0.2">
      <c r="B199" s="40"/>
      <c r="C199" s="40"/>
      <c r="D199" s="24"/>
      <c r="E199" s="40"/>
      <c r="F199" s="41"/>
      <c r="G199" s="7"/>
      <c r="H199" s="7"/>
      <c r="I199" s="7"/>
      <c r="J199" s="7"/>
      <c r="K199" s="7"/>
      <c r="L199" s="24"/>
      <c r="M199" s="41"/>
    </row>
    <row r="200" spans="2:15" x14ac:dyDescent="0.2">
      <c r="L200" s="24"/>
      <c r="M200" s="41"/>
    </row>
    <row r="201" spans="2:15" x14ac:dyDescent="0.2">
      <c r="L201" s="24"/>
      <c r="M201" s="41"/>
    </row>
    <row r="202" spans="2:15" x14ac:dyDescent="0.2">
      <c r="L202" s="24"/>
      <c r="M202" s="41"/>
    </row>
    <row r="203" spans="2:15" x14ac:dyDescent="0.2">
      <c r="L203" s="24"/>
    </row>
    <row r="204" spans="2:15" x14ac:dyDescent="0.2">
      <c r="L204" s="24"/>
    </row>
    <row r="205" spans="2:15" x14ac:dyDescent="0.2">
      <c r="L205" s="24"/>
    </row>
    <row r="206" spans="2:15" x14ac:dyDescent="0.2">
      <c r="L206" s="24"/>
    </row>
    <row r="207" spans="2:15" x14ac:dyDescent="0.2">
      <c r="L207" s="24"/>
    </row>
    <row r="208" spans="2:15" x14ac:dyDescent="0.2">
      <c r="L208" s="24"/>
    </row>
    <row r="209" spans="12:12" x14ac:dyDescent="0.2">
      <c r="L209" s="24"/>
    </row>
    <row r="210" spans="12:12" x14ac:dyDescent="0.2">
      <c r="L210" s="24"/>
    </row>
    <row r="211" spans="12:12" x14ac:dyDescent="0.2">
      <c r="L211" s="24"/>
    </row>
    <row r="212" spans="12:12" x14ac:dyDescent="0.2">
      <c r="L212" s="24"/>
    </row>
    <row r="213" spans="12:12" x14ac:dyDescent="0.2">
      <c r="L213" s="24"/>
    </row>
    <row r="214" spans="12:12" x14ac:dyDescent="0.2">
      <c r="L214" s="24"/>
    </row>
    <row r="215" spans="12:12" x14ac:dyDescent="0.2">
      <c r="L215" s="24"/>
    </row>
    <row r="216" spans="12:12" x14ac:dyDescent="0.2">
      <c r="L216" s="24"/>
    </row>
    <row r="217" spans="12:12" x14ac:dyDescent="0.2">
      <c r="L217" s="24"/>
    </row>
    <row r="218" spans="12:12" x14ac:dyDescent="0.2">
      <c r="L218" s="24"/>
    </row>
    <row r="219" spans="12:12" x14ac:dyDescent="0.2">
      <c r="L219" s="24"/>
    </row>
    <row r="220" spans="12:12" x14ac:dyDescent="0.2">
      <c r="L220" s="24"/>
    </row>
    <row r="221" spans="12:12" x14ac:dyDescent="0.2">
      <c r="L221" s="24"/>
    </row>
    <row r="222" spans="12:12" x14ac:dyDescent="0.2">
      <c r="L222" s="24"/>
    </row>
    <row r="223" spans="12:12" x14ac:dyDescent="0.2">
      <c r="L223" s="24"/>
    </row>
    <row r="224" spans="12:12" x14ac:dyDescent="0.2">
      <c r="L224" s="24"/>
    </row>
    <row r="225" spans="12:12" x14ac:dyDescent="0.2">
      <c r="L225" s="24"/>
    </row>
    <row r="226" spans="12:12" x14ac:dyDescent="0.2">
      <c r="L226" s="24"/>
    </row>
    <row r="227" spans="12:12" x14ac:dyDescent="0.2">
      <c r="L227" s="24"/>
    </row>
    <row r="228" spans="12:12" x14ac:dyDescent="0.2">
      <c r="L228" s="24"/>
    </row>
    <row r="229" spans="12:12" x14ac:dyDescent="0.2">
      <c r="L229" s="24"/>
    </row>
    <row r="230" spans="12:12" x14ac:dyDescent="0.2">
      <c r="L230" s="24"/>
    </row>
    <row r="231" spans="12:12" x14ac:dyDescent="0.2">
      <c r="L231" s="24"/>
    </row>
    <row r="232" spans="12:12" x14ac:dyDescent="0.2">
      <c r="L232" s="24"/>
    </row>
    <row r="233" spans="12:12" x14ac:dyDescent="0.2">
      <c r="L233" s="24"/>
    </row>
    <row r="234" spans="12:12" x14ac:dyDescent="0.2">
      <c r="L234" s="24"/>
    </row>
    <row r="235" spans="12:12" x14ac:dyDescent="0.2">
      <c r="L235" s="24"/>
    </row>
    <row r="236" spans="12:12" x14ac:dyDescent="0.2">
      <c r="L236" s="24"/>
    </row>
    <row r="237" spans="12:12" x14ac:dyDescent="0.2">
      <c r="L237" s="24"/>
    </row>
    <row r="238" spans="12:12" x14ac:dyDescent="0.2">
      <c r="L238" s="24"/>
    </row>
    <row r="239" spans="12:12" x14ac:dyDescent="0.2">
      <c r="L239" s="24"/>
    </row>
    <row r="240" spans="12:12" x14ac:dyDescent="0.2">
      <c r="L240" s="24"/>
    </row>
    <row r="241" spans="12:12" x14ac:dyDescent="0.2">
      <c r="L241" s="24"/>
    </row>
    <row r="242" spans="12:12" x14ac:dyDescent="0.2">
      <c r="L242" s="24"/>
    </row>
    <row r="243" spans="12:12" x14ac:dyDescent="0.2">
      <c r="L243" s="24"/>
    </row>
    <row r="244" spans="12:12" x14ac:dyDescent="0.2">
      <c r="L244" s="24"/>
    </row>
    <row r="245" spans="12:12" x14ac:dyDescent="0.2">
      <c r="L245" s="24"/>
    </row>
    <row r="246" spans="12:12" x14ac:dyDescent="0.2">
      <c r="L246" s="24"/>
    </row>
    <row r="247" spans="12:12" x14ac:dyDescent="0.2">
      <c r="L247" s="24"/>
    </row>
    <row r="248" spans="12:12" x14ac:dyDescent="0.2">
      <c r="L248" s="24"/>
    </row>
    <row r="249" spans="12:12" x14ac:dyDescent="0.2">
      <c r="L249" s="24"/>
    </row>
    <row r="250" spans="12:12" x14ac:dyDescent="0.2">
      <c r="L250" s="24"/>
    </row>
    <row r="251" spans="12:12" x14ac:dyDescent="0.2">
      <c r="L251" s="24"/>
    </row>
    <row r="252" spans="12:12" x14ac:dyDescent="0.2">
      <c r="L252" s="24"/>
    </row>
    <row r="253" spans="12:12" x14ac:dyDescent="0.2">
      <c r="L253" s="24"/>
    </row>
    <row r="254" spans="12:12" x14ac:dyDescent="0.2">
      <c r="L254" s="24"/>
    </row>
    <row r="255" spans="12:12" x14ac:dyDescent="0.2">
      <c r="L255" s="24"/>
    </row>
    <row r="256" spans="12:12" x14ac:dyDescent="0.2">
      <c r="L256" s="24"/>
    </row>
    <row r="257" spans="12:12" x14ac:dyDescent="0.2">
      <c r="L257" s="24"/>
    </row>
    <row r="258" spans="12:12" x14ac:dyDescent="0.2">
      <c r="L258" s="24"/>
    </row>
    <row r="259" spans="12:12" x14ac:dyDescent="0.2">
      <c r="L259" s="24"/>
    </row>
    <row r="260" spans="12:12" x14ac:dyDescent="0.2">
      <c r="L260" s="24"/>
    </row>
    <row r="261" spans="12:12" x14ac:dyDescent="0.2">
      <c r="L261" s="24"/>
    </row>
    <row r="262" spans="12:12" x14ac:dyDescent="0.2">
      <c r="L262" s="24"/>
    </row>
    <row r="263" spans="12:12" x14ac:dyDescent="0.2">
      <c r="L263" s="24"/>
    </row>
    <row r="264" spans="12:12" x14ac:dyDescent="0.2">
      <c r="L264" s="24"/>
    </row>
    <row r="265" spans="12:12" x14ac:dyDescent="0.2">
      <c r="L265" s="24"/>
    </row>
    <row r="266" spans="12:12" x14ac:dyDescent="0.2">
      <c r="L266" s="24"/>
    </row>
    <row r="267" spans="12:12" x14ac:dyDescent="0.2">
      <c r="L267" s="24"/>
    </row>
    <row r="268" spans="12:12" x14ac:dyDescent="0.2">
      <c r="L268" s="24"/>
    </row>
    <row r="269" spans="12:12" x14ac:dyDescent="0.2">
      <c r="L269" s="24"/>
    </row>
    <row r="270" spans="12:12" x14ac:dyDescent="0.2">
      <c r="L270" s="24"/>
    </row>
    <row r="271" spans="12:12" x14ac:dyDescent="0.2">
      <c r="L271" s="24"/>
    </row>
    <row r="272" spans="12:12" x14ac:dyDescent="0.2">
      <c r="L272" s="24"/>
    </row>
    <row r="273" spans="12:12" x14ac:dyDescent="0.2">
      <c r="L273" s="24"/>
    </row>
    <row r="274" spans="12:12" x14ac:dyDescent="0.2">
      <c r="L274" s="24"/>
    </row>
    <row r="275" spans="12:12" x14ac:dyDescent="0.2">
      <c r="L275" s="24"/>
    </row>
    <row r="276" spans="12:12" x14ac:dyDescent="0.2">
      <c r="L276" s="24"/>
    </row>
    <row r="277" spans="12:12" x14ac:dyDescent="0.2">
      <c r="L277" s="24"/>
    </row>
    <row r="278" spans="12:12" x14ac:dyDescent="0.2">
      <c r="L278" s="24"/>
    </row>
    <row r="279" spans="12:12" x14ac:dyDescent="0.2">
      <c r="L279" s="24"/>
    </row>
    <row r="280" spans="12:12" x14ac:dyDescent="0.2">
      <c r="L280" s="24"/>
    </row>
    <row r="281" spans="12:12" x14ac:dyDescent="0.2">
      <c r="L281" s="24"/>
    </row>
    <row r="282" spans="12:12" x14ac:dyDescent="0.2">
      <c r="L282" s="24"/>
    </row>
    <row r="283" spans="12:12" x14ac:dyDescent="0.2">
      <c r="L283" s="24"/>
    </row>
    <row r="284" spans="12:12" x14ac:dyDescent="0.2">
      <c r="L284" s="24"/>
    </row>
    <row r="285" spans="12:12" x14ac:dyDescent="0.2">
      <c r="L285" s="24"/>
    </row>
    <row r="286" spans="12:12" x14ac:dyDescent="0.2">
      <c r="L286" s="24"/>
    </row>
    <row r="287" spans="12:12" x14ac:dyDescent="0.2">
      <c r="L287" s="24"/>
    </row>
    <row r="288" spans="12:12" x14ac:dyDescent="0.2">
      <c r="L288" s="24"/>
    </row>
    <row r="289" spans="12:12" x14ac:dyDescent="0.2">
      <c r="L289" s="24"/>
    </row>
    <row r="290" spans="12:12" x14ac:dyDescent="0.2">
      <c r="L290" s="24"/>
    </row>
    <row r="291" spans="12:12" x14ac:dyDescent="0.2">
      <c r="L291" s="24"/>
    </row>
    <row r="292" spans="12:12" x14ac:dyDescent="0.2">
      <c r="L292" s="24"/>
    </row>
    <row r="293" spans="12:12" x14ac:dyDescent="0.2">
      <c r="L293" s="24"/>
    </row>
    <row r="294" spans="12:12" x14ac:dyDescent="0.2">
      <c r="L294" s="24"/>
    </row>
    <row r="295" spans="12:12" x14ac:dyDescent="0.2">
      <c r="L295" s="24"/>
    </row>
    <row r="296" spans="12:12" x14ac:dyDescent="0.2">
      <c r="L296" s="24"/>
    </row>
    <row r="297" spans="12:12" x14ac:dyDescent="0.2">
      <c r="L297" s="24"/>
    </row>
    <row r="298" spans="12:12" x14ac:dyDescent="0.2">
      <c r="L298" s="24"/>
    </row>
    <row r="299" spans="12:12" x14ac:dyDescent="0.2">
      <c r="L299" s="24"/>
    </row>
    <row r="300" spans="12:12" x14ac:dyDescent="0.2">
      <c r="L300" s="24"/>
    </row>
    <row r="301" spans="12:12" x14ac:dyDescent="0.2">
      <c r="L301" s="24"/>
    </row>
    <row r="302" spans="12:12" x14ac:dyDescent="0.2">
      <c r="L302" s="24"/>
    </row>
    <row r="303" spans="12:12" x14ac:dyDescent="0.2">
      <c r="L303" s="24"/>
    </row>
    <row r="304" spans="12:12" x14ac:dyDescent="0.2">
      <c r="L304" s="24"/>
    </row>
    <row r="305" spans="12:12" x14ac:dyDescent="0.2">
      <c r="L305" s="24"/>
    </row>
    <row r="306" spans="12:12" x14ac:dyDescent="0.2">
      <c r="L306" s="24"/>
    </row>
    <row r="307" spans="12:12" x14ac:dyDescent="0.2">
      <c r="L307" s="24"/>
    </row>
    <row r="308" spans="12:12" x14ac:dyDescent="0.2">
      <c r="L308" s="24"/>
    </row>
    <row r="309" spans="12:12" x14ac:dyDescent="0.2">
      <c r="L309" s="24"/>
    </row>
    <row r="310" spans="12:12" x14ac:dyDescent="0.2">
      <c r="L310" s="24"/>
    </row>
    <row r="311" spans="12:12" x14ac:dyDescent="0.2">
      <c r="L311" s="24"/>
    </row>
    <row r="312" spans="12:12" x14ac:dyDescent="0.2">
      <c r="L312" s="24"/>
    </row>
    <row r="313" spans="12:12" x14ac:dyDescent="0.2">
      <c r="L313" s="24"/>
    </row>
    <row r="314" spans="12:12" x14ac:dyDescent="0.2">
      <c r="L314" s="24"/>
    </row>
    <row r="315" spans="12:12" x14ac:dyDescent="0.2">
      <c r="L315" s="24"/>
    </row>
    <row r="316" spans="12:12" x14ac:dyDescent="0.2">
      <c r="L316" s="24"/>
    </row>
    <row r="317" spans="12:12" x14ac:dyDescent="0.2">
      <c r="L317" s="24"/>
    </row>
    <row r="318" spans="12:12" x14ac:dyDescent="0.2">
      <c r="L318" s="24"/>
    </row>
    <row r="319" spans="12:12" x14ac:dyDescent="0.2">
      <c r="L319" s="24"/>
    </row>
    <row r="320" spans="12:12" x14ac:dyDescent="0.2">
      <c r="L320" s="24"/>
    </row>
    <row r="321" spans="12:12" x14ac:dyDescent="0.2">
      <c r="L321" s="24"/>
    </row>
    <row r="322" spans="12:12" x14ac:dyDescent="0.2">
      <c r="L322" s="24"/>
    </row>
    <row r="323" spans="12:12" x14ac:dyDescent="0.2">
      <c r="L323" s="24"/>
    </row>
    <row r="324" spans="12:12" x14ac:dyDescent="0.2">
      <c r="L324" s="24"/>
    </row>
    <row r="325" spans="12:12" x14ac:dyDescent="0.2">
      <c r="L325" s="24"/>
    </row>
    <row r="326" spans="12:12" x14ac:dyDescent="0.2">
      <c r="L326" s="24"/>
    </row>
    <row r="327" spans="12:12" x14ac:dyDescent="0.2">
      <c r="L327" s="24"/>
    </row>
    <row r="328" spans="12:12" x14ac:dyDescent="0.2">
      <c r="L328" s="24"/>
    </row>
    <row r="329" spans="12:12" x14ac:dyDescent="0.2">
      <c r="L329" s="24"/>
    </row>
    <row r="330" spans="12:12" x14ac:dyDescent="0.2">
      <c r="L330" s="24"/>
    </row>
    <row r="331" spans="12:12" x14ac:dyDescent="0.2">
      <c r="L331" s="24"/>
    </row>
    <row r="332" spans="12:12" x14ac:dyDescent="0.2">
      <c r="L332" s="24"/>
    </row>
    <row r="333" spans="12:12" x14ac:dyDescent="0.2">
      <c r="L333" s="24"/>
    </row>
    <row r="334" spans="12:12" x14ac:dyDescent="0.2">
      <c r="L334" s="24"/>
    </row>
    <row r="335" spans="12:12" x14ac:dyDescent="0.2">
      <c r="L335" s="24"/>
    </row>
    <row r="336" spans="12:12" x14ac:dyDescent="0.2">
      <c r="L336" s="24"/>
    </row>
    <row r="337" spans="12:12" x14ac:dyDescent="0.2">
      <c r="L337" s="24"/>
    </row>
    <row r="338" spans="12:12" x14ac:dyDescent="0.2">
      <c r="L338" s="24"/>
    </row>
    <row r="339" spans="12:12" x14ac:dyDescent="0.2">
      <c r="L339" s="24"/>
    </row>
    <row r="340" spans="12:12" x14ac:dyDescent="0.2">
      <c r="L340" s="24"/>
    </row>
    <row r="341" spans="12:12" x14ac:dyDescent="0.2">
      <c r="L341" s="24"/>
    </row>
    <row r="342" spans="12:12" x14ac:dyDescent="0.2">
      <c r="L342" s="24"/>
    </row>
    <row r="343" spans="12:12" x14ac:dyDescent="0.2">
      <c r="L343" s="24"/>
    </row>
    <row r="344" spans="12:12" x14ac:dyDescent="0.2">
      <c r="L344" s="24"/>
    </row>
    <row r="345" spans="12:12" x14ac:dyDescent="0.2">
      <c r="L345" s="24"/>
    </row>
    <row r="346" spans="12:12" x14ac:dyDescent="0.2">
      <c r="L346" s="24"/>
    </row>
    <row r="347" spans="12:12" x14ac:dyDescent="0.2">
      <c r="L347" s="24"/>
    </row>
    <row r="348" spans="12:12" x14ac:dyDescent="0.2">
      <c r="L348" s="24"/>
    </row>
    <row r="349" spans="12:12" x14ac:dyDescent="0.2">
      <c r="L349" s="24"/>
    </row>
    <row r="350" spans="12:12" x14ac:dyDescent="0.2">
      <c r="L350" s="24"/>
    </row>
    <row r="351" spans="12:12" x14ac:dyDescent="0.2">
      <c r="L351" s="24"/>
    </row>
    <row r="352" spans="12:12" x14ac:dyDescent="0.2">
      <c r="L352" s="24"/>
    </row>
    <row r="353" spans="12:12" x14ac:dyDescent="0.2">
      <c r="L353" s="24"/>
    </row>
    <row r="354" spans="12:12" x14ac:dyDescent="0.2">
      <c r="L354" s="24"/>
    </row>
    <row r="355" spans="12:12" x14ac:dyDescent="0.2">
      <c r="L355" s="24"/>
    </row>
    <row r="356" spans="12:12" x14ac:dyDescent="0.2">
      <c r="L356" s="24"/>
    </row>
    <row r="357" spans="12:12" x14ac:dyDescent="0.2">
      <c r="L357" s="24"/>
    </row>
    <row r="358" spans="12:12" x14ac:dyDescent="0.2">
      <c r="L358" s="24"/>
    </row>
  </sheetData>
  <mergeCells count="17">
    <mergeCell ref="B4:L4"/>
    <mergeCell ref="B5:L5"/>
    <mergeCell ref="B6:L6"/>
    <mergeCell ref="B7:L7"/>
    <mergeCell ref="B2:L2"/>
    <mergeCell ref="B9:B11"/>
    <mergeCell ref="C9:C11"/>
    <mergeCell ref="D9:D11"/>
    <mergeCell ref="F9:F11"/>
    <mergeCell ref="G9:J9"/>
    <mergeCell ref="K9:K11"/>
    <mergeCell ref="L9:L11"/>
    <mergeCell ref="G10:G11"/>
    <mergeCell ref="H10:H11"/>
    <mergeCell ref="I10:I11"/>
    <mergeCell ref="J10:J11"/>
    <mergeCell ref="B3:L3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20.1</vt:lpstr>
      <vt:lpstr>'20.1'!Títulos_a_imprimir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2017-03-14T20:55:07Z</cp:lastPrinted>
  <dcterms:created xsi:type="dcterms:W3CDTF">2015-12-02T20:49:23Z</dcterms:created>
  <dcterms:modified xsi:type="dcterms:W3CDTF">2017-03-14T21:26:57Z</dcterms:modified>
</cp:coreProperties>
</file>